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heckCompatibility="1" defaultThemeVersion="124226"/>
  <mc:AlternateContent xmlns:mc="http://schemas.openxmlformats.org/markup-compatibility/2006">
    <mc:Choice Requires="x15">
      <x15ac:absPath xmlns:x15ac="http://schemas.microsoft.com/office/spreadsheetml/2010/11/ac" url="https://baphalaborwagovza-my.sharepoint.com/personal/modibab_ba-phalaborwa_gov_za/Documents/Desktop/"/>
    </mc:Choice>
  </mc:AlternateContent>
  <xr:revisionPtr revIDLastSave="0" documentId="8_{534C15E6-755C-4D57-831D-9E24DD4809C3}" xr6:coauthVersionLast="47" xr6:coauthVersionMax="47" xr10:uidLastSave="{00000000-0000-0000-0000-000000000000}"/>
  <bookViews>
    <workbookView xWindow="-108" yWindow="-108" windowWidth="23256" windowHeight="12456" tabRatio="639" xr2:uid="{00000000-000D-0000-FFFF-FFFF00000000}"/>
  </bookViews>
  <sheets>
    <sheet name="PnGs" sheetId="1" r:id="rId1"/>
    <sheet name="Site Clearance" sheetId="19" r:id="rId2"/>
    <sheet name="EARTHWORKS" sheetId="21" r:id="rId3"/>
    <sheet name="Stormwater Drainage" sheetId="24" r:id="rId4"/>
    <sheet name="PHASE 2_SUMMARY" sheetId="28" r:id="rId5"/>
  </sheets>
  <definedNames>
    <definedName name="_xlnm.Print_Area" localSheetId="2">EARTHWORKS!$A$1:$H$16</definedName>
    <definedName name="_xlnm.Print_Area" localSheetId="4">'PHASE 2_SUMMARY'!$A$1:$D$18</definedName>
    <definedName name="_xlnm.Print_Area" localSheetId="0">PnGs!$A$1:$H$168</definedName>
    <definedName name="_xlnm.Print_Area" localSheetId="1">'Site Clearance'!$A$1:$H$35</definedName>
    <definedName name="_xlnm.Print_Area" localSheetId="3">'Stormwater Drainage'!$A$1:$H$57</definedName>
    <definedName name="_xlnm.Print_Titles" localSheetId="2">EARTHWORKS!$1:$2</definedName>
    <definedName name="_xlnm.Print_Titles" localSheetId="0">PnGs!$1:$2</definedName>
    <definedName name="_xlnm.Print_Titles" localSheetId="1">'Site Clearance'!$1:$2</definedName>
    <definedName name="_xlnm.Print_Titles" localSheetId="3">'Stormwater Drainage'!$1:$2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1" l="1"/>
  <c r="H93" i="1"/>
  <c r="H95" i="1"/>
  <c r="H130" i="1"/>
  <c r="H132" i="1"/>
  <c r="H136" i="1"/>
  <c r="H140" i="1"/>
  <c r="H144" i="1"/>
  <c r="H146" i="1"/>
  <c r="H148" i="1"/>
  <c r="H128" i="1"/>
  <c r="H20" i="24"/>
  <c r="H14" i="24"/>
  <c r="H12" i="24"/>
  <c r="H8" i="24"/>
  <c r="H33" i="24"/>
  <c r="H35" i="24"/>
  <c r="H48" i="24"/>
  <c r="H8" i="21"/>
  <c r="H73" i="1"/>
  <c r="H75" i="1"/>
  <c r="H77" i="1"/>
  <c r="H79" i="1"/>
  <c r="H81" i="1"/>
  <c r="H83" i="1"/>
  <c r="H85" i="1"/>
  <c r="H39" i="1"/>
  <c r="H40" i="1"/>
  <c r="H41" i="1"/>
  <c r="H42" i="1"/>
  <c r="H45" i="1"/>
  <c r="H47" i="1"/>
  <c r="H49" i="1"/>
  <c r="H53" i="1"/>
  <c r="H55" i="1"/>
  <c r="H57" i="1"/>
  <c r="H20" i="1"/>
  <c r="H22" i="1"/>
  <c r="H38" i="1"/>
  <c r="H36" i="1"/>
  <c r="H33" i="1"/>
  <c r="H34" i="19"/>
  <c r="H30" i="19"/>
  <c r="H26" i="19"/>
  <c r="H11" i="19"/>
  <c r="H13" i="19"/>
  <c r="H15" i="19"/>
  <c r="H17" i="19"/>
  <c r="H7" i="19"/>
  <c r="H35" i="19" l="1"/>
  <c r="D5" i="28" s="1"/>
  <c r="H64" i="1"/>
  <c r="H16" i="21"/>
  <c r="D6" i="28" s="1"/>
  <c r="F10" i="21" l="1"/>
  <c r="H67" i="1" l="1"/>
  <c r="H69" i="1"/>
  <c r="H87" i="1" l="1"/>
  <c r="H104" i="1"/>
  <c r="H99" i="1" l="1"/>
  <c r="H101" i="1"/>
  <c r="F106" i="1" l="1"/>
  <c r="H106" i="1" s="1"/>
  <c r="H116" i="1" l="1"/>
  <c r="F118" i="1" s="1"/>
  <c r="H118" i="1" s="1"/>
  <c r="H112" i="1"/>
  <c r="F114" i="1" l="1"/>
  <c r="H114" i="1" s="1"/>
  <c r="H5" i="24"/>
  <c r="H24" i="24" s="1"/>
  <c r="H25" i="24" s="1"/>
  <c r="H42" i="24" s="1"/>
  <c r="H43" i="24" s="1"/>
  <c r="H57" i="24" s="1"/>
  <c r="D7" i="28" s="1"/>
  <c r="H4" i="24"/>
  <c r="H6" i="19"/>
  <c r="H4" i="19"/>
  <c r="H98" i="1" l="1"/>
  <c r="H97" i="1"/>
  <c r="H6" i="1"/>
  <c r="H5" i="1"/>
  <c r="H4" i="1"/>
  <c r="H28" i="1" l="1"/>
  <c r="H29" i="1" s="1"/>
  <c r="H65" i="1" s="1"/>
  <c r="H88" i="1" s="1"/>
  <c r="H168" i="1" l="1"/>
  <c r="D4" i="28" s="1"/>
  <c r="D8" i="28" s="1"/>
  <c r="D10" i="28" s="1"/>
  <c r="D11" i="28" s="1"/>
  <c r="D16" i="28" s="1"/>
  <c r="D1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4" authorId="0" shapeId="0" xr:uid="{73499493-4691-4C3E-B925-8E61A2DCEBE3}">
      <text>
        <r>
          <rPr>
            <b/>
            <sz val="9"/>
            <color indexed="81"/>
            <rFont val="Tahoma"/>
            <family val="2"/>
          </rPr>
          <t>user:</t>
        </r>
        <r>
          <rPr>
            <sz val="9"/>
            <color indexed="81"/>
            <rFont val="Tahoma"/>
            <family val="2"/>
          </rPr>
          <t xml:space="preserve">
Add to the following clause</t>
        </r>
      </text>
    </comment>
    <comment ref="B32" authorId="0" shapeId="0" xr:uid="{149943DD-3722-4F54-A11E-DA7C3E5AA36E}">
      <text>
        <r>
          <rPr>
            <b/>
            <sz val="9"/>
            <color indexed="81"/>
            <rFont val="Tahoma"/>
            <family val="2"/>
          </rPr>
          <t>user:</t>
        </r>
        <r>
          <rPr>
            <sz val="9"/>
            <color indexed="81"/>
            <rFont val="Tahoma"/>
            <family val="2"/>
          </rPr>
          <t xml:space="preserve">
Add to the following clause</t>
        </r>
      </text>
    </comment>
  </commentList>
</comments>
</file>

<file path=xl/sharedStrings.xml><?xml version="1.0" encoding="utf-8"?>
<sst xmlns="http://schemas.openxmlformats.org/spreadsheetml/2006/main" count="393" uniqueCount="278">
  <si>
    <t>Sum</t>
  </si>
  <si>
    <t>A.1</t>
  </si>
  <si>
    <t>8.3.3</t>
  </si>
  <si>
    <t>%</t>
  </si>
  <si>
    <t>Stormwater Drainage</t>
  </si>
  <si>
    <t>8.4.2</t>
  </si>
  <si>
    <t>8.5</t>
  </si>
  <si>
    <t>8.4.1</t>
  </si>
  <si>
    <t>LIC</t>
  </si>
  <si>
    <r>
      <rPr>
        <b/>
        <sz val="10"/>
        <rFont val="Arial"/>
        <family val="2"/>
      </rPr>
      <t>ITEM
NO</t>
    </r>
  </si>
  <si>
    <r>
      <rPr>
        <b/>
        <sz val="10"/>
        <rFont val="Arial"/>
        <family val="2"/>
      </rPr>
      <t>PAYMENT
CLAUSE</t>
    </r>
  </si>
  <si>
    <t>DESCRIPTION</t>
  </si>
  <si>
    <t>UNIT</t>
  </si>
  <si>
    <t>QTY</t>
  </si>
  <si>
    <t>RATE</t>
  </si>
  <si>
    <t>AMOUNT</t>
  </si>
  <si>
    <t>8.3.1</t>
  </si>
  <si>
    <t>8.3.2.1</t>
  </si>
  <si>
    <t>No.</t>
  </si>
  <si>
    <t>8.3.2.2</t>
  </si>
  <si>
    <t>8.3.4</t>
  </si>
  <si>
    <r>
      <rPr>
        <b/>
        <sz val="10"/>
        <rFont val="Arial"/>
        <family val="2"/>
      </rPr>
      <t>SUB-TOTAL</t>
    </r>
    <r>
      <rPr>
        <sz val="10"/>
        <rFont val="Arial"/>
        <family val="2"/>
      </rPr>
      <t xml:space="preserve"> </t>
    </r>
    <r>
      <rPr>
        <b/>
        <sz val="10"/>
        <rFont val="Arial"/>
        <family val="2"/>
      </rPr>
      <t>CARRIED</t>
    </r>
    <r>
      <rPr>
        <sz val="10"/>
        <rFont val="Arial"/>
        <family val="2"/>
      </rPr>
      <t xml:space="preserve"> </t>
    </r>
    <r>
      <rPr>
        <b/>
        <sz val="10"/>
        <rFont val="Arial"/>
        <family val="2"/>
      </rPr>
      <t>FORWARD</t>
    </r>
  </si>
  <si>
    <r>
      <rPr>
        <i/>
        <sz val="10"/>
        <rFont val="Arial"/>
        <family val="2"/>
      </rPr>
      <t>brought</t>
    </r>
    <r>
      <rPr>
        <sz val="10"/>
        <rFont val="Arial"/>
        <family val="2"/>
      </rPr>
      <t xml:space="preserve"> </t>
    </r>
    <r>
      <rPr>
        <i/>
        <sz val="10"/>
        <rFont val="Arial"/>
        <family val="2"/>
      </rPr>
      <t>forward</t>
    </r>
  </si>
  <si>
    <t>8.4.2.2</t>
  </si>
  <si>
    <t>SANS 1200A</t>
  </si>
  <si>
    <t>A.1.1</t>
  </si>
  <si>
    <t>8.2.1 and 8.3</t>
  </si>
  <si>
    <t>FIXED-CHARGE ITEMS</t>
  </si>
  <si>
    <t>Contractual Requirements</t>
  </si>
  <si>
    <t xml:space="preserve"> Sum</t>
  </si>
  <si>
    <t>PSA 8.3.5</t>
  </si>
  <si>
    <t xml:space="preserve"> For compliance with Health and Safety Act 2003 and Construction Regulations 2014 and the Health and Safety Specification</t>
  </si>
  <si>
    <t>PSA 8.3.6</t>
  </si>
  <si>
    <t>For compliance with the National Environmental Management Act 1998 and the Environmental Management Plan</t>
  </si>
  <si>
    <t>Submission of the Environmental Management Plan(PES SPEC)</t>
  </si>
  <si>
    <t>Submission of Quality Control and Quality Assurance File(OHS SPEC)</t>
  </si>
  <si>
    <t/>
  </si>
  <si>
    <t>8.3.2</t>
  </si>
  <si>
    <t>Establish Facilities on the Site :</t>
  </si>
  <si>
    <t>Facilities for Engineer (SANS 1200 AB)</t>
  </si>
  <si>
    <t>a) Furnished Office (PSAB 3.2)</t>
  </si>
  <si>
    <t>b) Nameboards</t>
  </si>
  <si>
    <t>Facilities for Contractor</t>
  </si>
  <si>
    <t>a) Offices and storage sheds</t>
  </si>
  <si>
    <t>b) Workshops</t>
  </si>
  <si>
    <t>e) Ablution and latrine facilities</t>
  </si>
  <si>
    <t>f) Tools and equipment</t>
  </si>
  <si>
    <t>g) Water supplies, electric power and communications</t>
  </si>
  <si>
    <t>h) Dealing with water (Subclause 5.5)</t>
  </si>
  <si>
    <t>Other fixed-charge obligations</t>
  </si>
  <si>
    <t>Remove Engineer's and Contractor's Site establishment on completion</t>
  </si>
  <si>
    <t>A.1.2</t>
  </si>
  <si>
    <t>8.2.2 and 8.4</t>
  </si>
  <si>
    <t>TIME-RELATED ITEMS</t>
  </si>
  <si>
    <t>PSA 8.4.6</t>
  </si>
  <si>
    <t>PSA 8.4.7</t>
  </si>
  <si>
    <t>Operate and maintain facilities on the Site:</t>
  </si>
  <si>
    <t>SANS 1200 AB</t>
  </si>
  <si>
    <t>Facilities for Engineer for duration of construction (SABS 1200 AB)</t>
  </si>
  <si>
    <t>Facilities for Contractor for duration of construction, except where otherwise stated</t>
  </si>
  <si>
    <t>8.4.3</t>
  </si>
  <si>
    <t>Supervision</t>
  </si>
  <si>
    <t>8.4.5</t>
  </si>
  <si>
    <t>Other time-related obligations personnel</t>
  </si>
  <si>
    <t>Provision of Security Personnel</t>
  </si>
  <si>
    <t>Provision of full-time construction safety officer(OHS SPEC)</t>
  </si>
  <si>
    <t>A.1.4</t>
  </si>
  <si>
    <t>SUMS STATED PROVISIONALLY BY ENGINEER</t>
  </si>
  <si>
    <t>Testing carried out by commercial laboratories</t>
  </si>
  <si>
    <t>Prov Sum</t>
  </si>
  <si>
    <t>8.6</t>
  </si>
  <si>
    <t>PRIME COST ITEMS</t>
  </si>
  <si>
    <t>PSA 8.6(e)</t>
  </si>
  <si>
    <t>Allowance Community Liaison Officer (CLO) &amp; Steering Committee Members (SCM’s)</t>
  </si>
  <si>
    <t>PSA 8.6(f)</t>
  </si>
  <si>
    <t>Allowance for accredited training of local unskilled labour</t>
  </si>
  <si>
    <t>A.1.3</t>
  </si>
  <si>
    <t>A.1.5</t>
  </si>
  <si>
    <t>A.1.6</t>
  </si>
  <si>
    <t>A.1.6.2</t>
  </si>
  <si>
    <t>A.1.6.9</t>
  </si>
  <si>
    <t>A.1.6.11</t>
  </si>
  <si>
    <t>A.1.6.12</t>
  </si>
  <si>
    <t>A.1.6.13</t>
  </si>
  <si>
    <t>A.1.6.14</t>
  </si>
  <si>
    <t>A.1.6.18</t>
  </si>
  <si>
    <t>A.2</t>
  </si>
  <si>
    <t>A.2.1</t>
  </si>
  <si>
    <t>A.2.2</t>
  </si>
  <si>
    <t>A.2.3</t>
  </si>
  <si>
    <t>A.2.4</t>
  </si>
  <si>
    <t>A.2.4.8</t>
  </si>
  <si>
    <t>A.2.4.9</t>
  </si>
  <si>
    <t>A.2.4.10</t>
  </si>
  <si>
    <t>A.2.4.11</t>
  </si>
  <si>
    <t>A.2.4.12</t>
  </si>
  <si>
    <t>A.2.4.13</t>
  </si>
  <si>
    <t>A.2.4.16</t>
  </si>
  <si>
    <t>A.2.4.18</t>
  </si>
  <si>
    <t>A.2.4.19</t>
  </si>
  <si>
    <t>A.2.4.20</t>
  </si>
  <si>
    <t>A.3</t>
  </si>
  <si>
    <t>A.3.1</t>
  </si>
  <si>
    <t>A.3.2</t>
  </si>
  <si>
    <t>A.4</t>
  </si>
  <si>
    <t>A.4.3</t>
  </si>
  <si>
    <t>A.4.4</t>
  </si>
  <si>
    <t>A.4.5</t>
  </si>
  <si>
    <t>A.4.6</t>
  </si>
  <si>
    <t>Charges on profit on item A.4.4 above</t>
  </si>
  <si>
    <t>Charges on profit on item A.4.5 above</t>
  </si>
  <si>
    <r>
      <rPr>
        <b/>
        <sz val="10"/>
        <rFont val="Arial"/>
        <family val="2"/>
      </rPr>
      <t>TOTAL</t>
    </r>
    <r>
      <rPr>
        <sz val="10"/>
        <rFont val="Arial"/>
        <family val="2"/>
      </rPr>
      <t xml:space="preserve"> </t>
    </r>
    <r>
      <rPr>
        <b/>
        <sz val="10"/>
        <rFont val="Arial"/>
        <family val="2"/>
      </rPr>
      <t>CARRIED</t>
    </r>
    <r>
      <rPr>
        <sz val="10"/>
        <rFont val="Arial"/>
        <family val="2"/>
      </rPr>
      <t xml:space="preserve"> </t>
    </r>
    <r>
      <rPr>
        <b/>
        <sz val="10"/>
        <rFont val="Arial"/>
        <family val="2"/>
      </rPr>
      <t>FORWARD TO SUMMARY</t>
    </r>
  </si>
  <si>
    <t>8.2.1</t>
  </si>
  <si>
    <t>B.1</t>
  </si>
  <si>
    <t>B.1.1</t>
  </si>
  <si>
    <t>8.2.1 and PSC 8.2.1</t>
  </si>
  <si>
    <t>PSC 8.2.2</t>
  </si>
  <si>
    <t>(a) Over 1m and up to and including 2m.</t>
  </si>
  <si>
    <t xml:space="preserve">(b) over 2m and up to and including 3m   </t>
  </si>
  <si>
    <t>8.2.5</t>
  </si>
  <si>
    <t>km</t>
  </si>
  <si>
    <t>Transport materials and debris to unspecified sites and dump (Provisional)</t>
  </si>
  <si>
    <t>PSC 8.2.9</t>
  </si>
  <si>
    <t>B.1.2</t>
  </si>
  <si>
    <t>B.1.2.1</t>
  </si>
  <si>
    <t>B.1.2.2</t>
  </si>
  <si>
    <t>B.1.3</t>
  </si>
  <si>
    <t>B.1.4</t>
  </si>
  <si>
    <t>8.3.1.2</t>
  </si>
  <si>
    <t>C.1</t>
  </si>
  <si>
    <t>C.1.1</t>
  </si>
  <si>
    <t>C.1.1.1</t>
  </si>
  <si>
    <t>C.1.1.3</t>
  </si>
  <si>
    <t>(2) Gabion channels</t>
  </si>
  <si>
    <t>C.2</t>
  </si>
  <si>
    <t>SANS 1200DE</t>
  </si>
  <si>
    <r>
      <t>m</t>
    </r>
    <r>
      <rPr>
        <vertAlign val="superscript"/>
        <sz val="10"/>
        <rFont val="Arial"/>
        <family val="2"/>
      </rPr>
      <t>2</t>
    </r>
  </si>
  <si>
    <r>
      <rPr>
        <b/>
        <sz val="10"/>
        <rFont val="Arial"/>
        <family val="2"/>
      </rPr>
      <t>SANS 1200D</t>
    </r>
  </si>
  <si>
    <t>EARTHWORKS STORMWATER CHANNELS AND BERMS</t>
  </si>
  <si>
    <t>STORMWATER CHANNELS AND BERMS</t>
  </si>
  <si>
    <t>Excavation to line</t>
  </si>
  <si>
    <t>C.2.1</t>
  </si>
  <si>
    <t>Section</t>
  </si>
  <si>
    <t>Description</t>
  </si>
  <si>
    <t>Amount</t>
  </si>
  <si>
    <t>R</t>
  </si>
  <si>
    <t>ADD</t>
  </si>
  <si>
    <r>
      <rPr>
        <sz val="10"/>
        <rFont val="Arial"/>
        <family val="2"/>
      </rPr>
      <t>Preliminary and General</t>
    </r>
  </si>
  <si>
    <r>
      <rPr>
        <b/>
        <sz val="10"/>
        <rFont val="Arial"/>
        <family val="2"/>
      </rPr>
      <t>Subtotal</t>
    </r>
    <r>
      <rPr>
        <sz val="10"/>
        <rFont val="Arial"/>
        <family val="2"/>
      </rPr>
      <t xml:space="preserve"> </t>
    </r>
    <r>
      <rPr>
        <b/>
        <sz val="10"/>
        <rFont val="Arial"/>
        <family val="2"/>
      </rPr>
      <t>1</t>
    </r>
  </si>
  <si>
    <r>
      <rPr>
        <b/>
        <i/>
        <sz val="10"/>
        <rFont val="Arial"/>
        <family val="2"/>
      </rPr>
      <t>TOTAL</t>
    </r>
    <r>
      <rPr>
        <sz val="10"/>
        <rFont val="Arial"/>
        <family val="2"/>
      </rPr>
      <t xml:space="preserve"> </t>
    </r>
    <r>
      <rPr>
        <b/>
        <i/>
        <sz val="10"/>
        <rFont val="Arial"/>
        <family val="2"/>
      </rPr>
      <t>CARRIED</t>
    </r>
    <r>
      <rPr>
        <sz val="10"/>
        <rFont val="Arial"/>
        <family val="2"/>
      </rPr>
      <t xml:space="preserve"> </t>
    </r>
    <r>
      <rPr>
        <b/>
        <i/>
        <sz val="10"/>
        <rFont val="Arial"/>
        <family val="2"/>
      </rPr>
      <t>TO</t>
    </r>
    <r>
      <rPr>
        <sz val="10"/>
        <rFont val="Arial"/>
        <family val="2"/>
      </rPr>
      <t xml:space="preserve"> </t>
    </r>
    <r>
      <rPr>
        <b/>
        <i/>
        <sz val="10"/>
        <rFont val="Arial"/>
        <family val="2"/>
      </rPr>
      <t>FORM</t>
    </r>
    <r>
      <rPr>
        <sz val="10"/>
        <rFont val="Arial"/>
        <family val="2"/>
      </rPr>
      <t xml:space="preserve"> </t>
    </r>
    <r>
      <rPr>
        <b/>
        <i/>
        <sz val="10"/>
        <rFont val="Arial"/>
        <family val="2"/>
      </rPr>
      <t>OF</t>
    </r>
    <r>
      <rPr>
        <sz val="10"/>
        <rFont val="Arial"/>
        <family val="2"/>
      </rPr>
      <t xml:space="preserve"> </t>
    </r>
    <r>
      <rPr>
        <b/>
        <i/>
        <sz val="10"/>
        <rFont val="Arial"/>
        <family val="2"/>
      </rPr>
      <t>OFFER</t>
    </r>
  </si>
  <si>
    <r>
      <rPr>
        <sz val="10"/>
        <rFont val="Arial"/>
        <family val="2"/>
      </rPr>
      <t xml:space="preserve">…………………………………………………………………..   ……………………………………..
</t>
    </r>
    <r>
      <rPr>
        <b/>
        <sz val="10"/>
        <rFont val="Arial"/>
        <family val="2"/>
      </rPr>
      <t>SIGNATURE</t>
    </r>
    <r>
      <rPr>
        <sz val="10"/>
        <rFont val="Arial"/>
        <family val="2"/>
      </rPr>
      <t xml:space="preserve"> </t>
    </r>
    <r>
      <rPr>
        <b/>
        <sz val="10"/>
        <rFont val="Arial"/>
        <family val="2"/>
      </rPr>
      <t>OF</t>
    </r>
    <r>
      <rPr>
        <sz val="10"/>
        <rFont val="Arial"/>
        <family val="2"/>
      </rPr>
      <t xml:space="preserve"> </t>
    </r>
    <r>
      <rPr>
        <b/>
        <sz val="10"/>
        <rFont val="Arial"/>
        <family val="2"/>
      </rPr>
      <t>TENDERER</t>
    </r>
    <r>
      <rPr>
        <sz val="10"/>
        <rFont val="Arial"/>
        <family val="2"/>
      </rPr>
      <t xml:space="preserve">                                           </t>
    </r>
    <r>
      <rPr>
        <b/>
        <sz val="10"/>
        <rFont val="Arial"/>
        <family val="2"/>
      </rPr>
      <t xml:space="preserve">DATE
</t>
    </r>
    <r>
      <rPr>
        <sz val="10"/>
        <rFont val="Arial"/>
        <family val="2"/>
      </rPr>
      <t xml:space="preserve">…………………………………………………………………..   ……………………………………..
</t>
    </r>
    <r>
      <rPr>
        <b/>
        <sz val="10"/>
        <rFont val="Arial"/>
        <family val="2"/>
      </rPr>
      <t>NAME</t>
    </r>
    <r>
      <rPr>
        <sz val="10"/>
        <rFont val="Arial"/>
        <family val="2"/>
      </rPr>
      <t xml:space="preserve"> </t>
    </r>
    <r>
      <rPr>
        <b/>
        <sz val="10"/>
        <rFont val="Arial"/>
        <family val="2"/>
      </rPr>
      <t>OF</t>
    </r>
    <r>
      <rPr>
        <sz val="10"/>
        <rFont val="Arial"/>
        <family val="2"/>
      </rPr>
      <t xml:space="preserve"> </t>
    </r>
    <r>
      <rPr>
        <b/>
        <sz val="10"/>
        <rFont val="Arial"/>
        <family val="2"/>
      </rPr>
      <t>TENDERER</t>
    </r>
    <r>
      <rPr>
        <sz val="10"/>
        <rFont val="Arial"/>
        <family val="2"/>
      </rPr>
      <t xml:space="preserve">                                                     </t>
    </r>
    <r>
      <rPr>
        <b/>
        <sz val="10"/>
        <rFont val="Arial"/>
        <family val="2"/>
      </rPr>
      <t>DESIGNATION</t>
    </r>
  </si>
  <si>
    <t>No</t>
  </si>
  <si>
    <t>SANS 1200LE</t>
  </si>
  <si>
    <t>STORMWATER DRAINAGE</t>
  </si>
  <si>
    <t>PSDB 8.3.2.1</t>
  </si>
  <si>
    <t>Excavation</t>
  </si>
  <si>
    <t>i) Labour Intensive Construction Methods</t>
  </si>
  <si>
    <t xml:space="preserve">ii) Conventional Construction Methods </t>
  </si>
  <si>
    <t>8.2.2 (b)</t>
  </si>
  <si>
    <t>SANS 1200GA</t>
  </si>
  <si>
    <t>CONCRETE - SMALL WORKS</t>
  </si>
  <si>
    <t>Concrete:</t>
  </si>
  <si>
    <t>8.1.3</t>
  </si>
  <si>
    <t>(i) Cast in situ conrete lining class 25/19 concrete: Type B concrete trapezoidal drain</t>
  </si>
  <si>
    <t>8.1.4</t>
  </si>
  <si>
    <t>Rough</t>
  </si>
  <si>
    <t>8.2.13</t>
  </si>
  <si>
    <t>SANS 1200MK</t>
  </si>
  <si>
    <t>Formwork:</t>
  </si>
  <si>
    <t>E.1</t>
  </si>
  <si>
    <t>E.1.1</t>
  </si>
  <si>
    <t>E.2</t>
  </si>
  <si>
    <t>E.2.1</t>
  </si>
  <si>
    <t>E.2.2</t>
  </si>
  <si>
    <t>E.2.3</t>
  </si>
  <si>
    <t>E.3</t>
  </si>
  <si>
    <t>E.3.1</t>
  </si>
  <si>
    <t>E.2.1.1</t>
  </si>
  <si>
    <t>E.2.1.2</t>
  </si>
  <si>
    <t>PSC 8.2.5</t>
  </si>
  <si>
    <r>
      <t>m</t>
    </r>
    <r>
      <rPr>
        <vertAlign val="superscript"/>
        <sz val="10"/>
        <rFont val="Arial"/>
        <family val="2"/>
      </rPr>
      <t>3</t>
    </r>
  </si>
  <si>
    <t xml:space="preserve">PSC 8.2.5 </t>
  </si>
  <si>
    <t>SECTION E: STORMWATER DRAINAGE</t>
  </si>
  <si>
    <t>E.1.4</t>
  </si>
  <si>
    <t>E.1.5</t>
  </si>
  <si>
    <t>E.1.5.1</t>
  </si>
  <si>
    <t>E.1.4.1</t>
  </si>
  <si>
    <t>E.1.4.2</t>
  </si>
  <si>
    <t>E.1.3.3</t>
  </si>
  <si>
    <t>SECTION C: EARTHWORKS</t>
  </si>
  <si>
    <t xml:space="preserve">LI </t>
  </si>
  <si>
    <t>LI</t>
  </si>
  <si>
    <t>Site clearance</t>
  </si>
  <si>
    <t xml:space="preserve">Earth Works </t>
  </si>
  <si>
    <t>(1) Stormwater earth channels and earth berms</t>
  </si>
  <si>
    <t>B.1.8</t>
  </si>
  <si>
    <t>Subtotal 2</t>
  </si>
  <si>
    <t>Subtotal 3</t>
  </si>
  <si>
    <t>For compliance with Health and Safety Act 2003 and Construction Regulations 2014 and the Health and Safety Specification</t>
  </si>
  <si>
    <r>
      <t>m</t>
    </r>
    <r>
      <rPr>
        <vertAlign val="superscript"/>
        <sz val="10"/>
        <color theme="1"/>
        <rFont val="Arial"/>
        <family val="2"/>
      </rPr>
      <t>2</t>
    </r>
  </si>
  <si>
    <r>
      <rPr>
        <b/>
        <sz val="10"/>
        <color theme="1"/>
        <rFont val="Arial"/>
        <family val="2"/>
      </rPr>
      <t>ITEM
NO</t>
    </r>
  </si>
  <si>
    <r>
      <rPr>
        <b/>
        <sz val="10"/>
        <color theme="1"/>
        <rFont val="Arial"/>
        <family val="2"/>
      </rPr>
      <t>PAYMENT
CLAUSE</t>
    </r>
  </si>
  <si>
    <t>SANS 1200C</t>
  </si>
  <si>
    <r>
      <rPr>
        <b/>
        <u/>
        <sz val="10"/>
        <color theme="1"/>
        <rFont val="Arial"/>
        <family val="2"/>
      </rPr>
      <t>SECTION</t>
    </r>
    <r>
      <rPr>
        <u/>
        <sz val="10"/>
        <color theme="1"/>
        <rFont val="Arial"/>
        <family val="2"/>
      </rPr>
      <t> </t>
    </r>
    <r>
      <rPr>
        <b/>
        <u/>
        <sz val="10"/>
        <color theme="1"/>
        <rFont val="Arial"/>
        <family val="2"/>
      </rPr>
      <t>B:</t>
    </r>
    <r>
      <rPr>
        <u/>
        <sz val="10"/>
        <color theme="1"/>
        <rFont val="Arial"/>
        <family val="2"/>
      </rPr>
      <t> </t>
    </r>
    <r>
      <rPr>
        <b/>
        <u/>
        <sz val="10"/>
        <color theme="1"/>
        <rFont val="Arial"/>
        <family val="2"/>
      </rPr>
      <t>SITE</t>
    </r>
    <r>
      <rPr>
        <u/>
        <sz val="10"/>
        <color theme="1"/>
        <rFont val="Arial"/>
        <family val="2"/>
      </rPr>
      <t> </t>
    </r>
    <r>
      <rPr>
        <b/>
        <u/>
        <sz val="10"/>
        <color theme="1"/>
        <rFont val="Arial"/>
        <family val="2"/>
      </rPr>
      <t>CLEARANCE</t>
    </r>
    <r>
      <rPr>
        <b/>
        <u/>
        <sz val="10"/>
        <rFont val="Arial"/>
        <family val="2"/>
      </rPr>
      <t/>
    </r>
  </si>
  <si>
    <r>
      <rPr>
        <b/>
        <sz val="10"/>
        <color theme="1"/>
        <rFont val="Arial"/>
        <family val="2"/>
      </rPr>
      <t>SITE</t>
    </r>
    <r>
      <rPr>
        <sz val="10"/>
        <color theme="1"/>
        <rFont val="Arial"/>
        <family val="2"/>
      </rPr>
      <t xml:space="preserve"> </t>
    </r>
    <r>
      <rPr>
        <b/>
        <sz val="10"/>
        <color theme="1"/>
        <rFont val="Arial"/>
        <family val="2"/>
      </rPr>
      <t>CLEARANCE</t>
    </r>
  </si>
  <si>
    <r>
      <t>m</t>
    </r>
    <r>
      <rPr>
        <vertAlign val="superscript"/>
        <sz val="10"/>
        <color theme="1"/>
        <rFont val="Arial"/>
        <family val="2"/>
      </rPr>
      <t>3</t>
    </r>
    <r>
      <rPr>
        <sz val="10"/>
        <color theme="1"/>
        <rFont val="Arial"/>
        <family val="2"/>
      </rPr>
      <t>.km</t>
    </r>
  </si>
  <si>
    <r>
      <rPr>
        <b/>
        <sz val="10"/>
        <color theme="1"/>
        <rFont val="Arial"/>
        <family val="2"/>
      </rPr>
      <t>TOTAL</t>
    </r>
    <r>
      <rPr>
        <sz val="10"/>
        <color theme="1"/>
        <rFont val="Arial"/>
        <family val="2"/>
      </rPr>
      <t xml:space="preserve"> </t>
    </r>
    <r>
      <rPr>
        <b/>
        <sz val="10"/>
        <color theme="1"/>
        <rFont val="Arial"/>
        <family val="2"/>
      </rPr>
      <t>CARRIED</t>
    </r>
    <r>
      <rPr>
        <sz val="10"/>
        <color theme="1"/>
        <rFont val="Arial"/>
        <family val="2"/>
      </rPr>
      <t xml:space="preserve"> </t>
    </r>
    <r>
      <rPr>
        <b/>
        <sz val="10"/>
        <color theme="1"/>
        <rFont val="Arial"/>
        <family val="2"/>
      </rPr>
      <t>FORWARD TO SUMMARY</t>
    </r>
  </si>
  <si>
    <t>Professional Fee</t>
  </si>
  <si>
    <t>Protection and Relocation of Existing Services, including wayleaves</t>
  </si>
  <si>
    <t>Soft and hardscaping as identified by by Engineer/ Client.</t>
  </si>
  <si>
    <t xml:space="preserve">PSA 8.5 c)(1) </t>
  </si>
  <si>
    <t xml:space="preserve">PSA 8.5 c)(2) </t>
  </si>
  <si>
    <t xml:space="preserve">PSA 8.5 c)(4) </t>
  </si>
  <si>
    <t xml:space="preserve">PSA 8.5 c)(5) </t>
  </si>
  <si>
    <t>A.3.4</t>
  </si>
  <si>
    <t>A.3.5</t>
  </si>
  <si>
    <t>Overherads, charges and profits on A.3.1 to A.3.4 above.</t>
  </si>
  <si>
    <t>k) Setting out of all works and As-Builts</t>
  </si>
  <si>
    <t>A.1.6.19</t>
  </si>
  <si>
    <t>A.1.6.20</t>
  </si>
  <si>
    <t>A.5</t>
  </si>
  <si>
    <t>8.7</t>
  </si>
  <si>
    <t>DAYWORKS</t>
  </si>
  <si>
    <t>(i) Unskilled Labourer</t>
  </si>
  <si>
    <t>(iii) Skilled Artisan</t>
  </si>
  <si>
    <t>(i) Tractor Loader Backhoe (min 45kW)</t>
  </si>
  <si>
    <t>(v) Water tanker (Trailer type: 6000 liters minimu)</t>
  </si>
  <si>
    <t>(vi) Excavator</t>
  </si>
  <si>
    <t>h</t>
  </si>
  <si>
    <t>A.5.1</t>
  </si>
  <si>
    <t>A.5.1.1</t>
  </si>
  <si>
    <t>A.5.1.2</t>
  </si>
  <si>
    <t>A.5.1.3</t>
  </si>
  <si>
    <t>A.5.2</t>
  </si>
  <si>
    <t>A.5.2.1</t>
  </si>
  <si>
    <t>A.5.2.4</t>
  </si>
  <si>
    <t>A.5.2.6</t>
  </si>
  <si>
    <t>A.5.2.7</t>
  </si>
  <si>
    <t>A.5.2.8</t>
  </si>
  <si>
    <t>B.1.8.1</t>
  </si>
  <si>
    <t>B.1.8.2</t>
  </si>
  <si>
    <t>B.1.8.3</t>
  </si>
  <si>
    <t>Contingency @ 5% (Solely for the use of the Client, and only on instruction to Contractor)</t>
  </si>
  <si>
    <t>REINSTATEMENT OF FENCE</t>
  </si>
  <si>
    <t xml:space="preserve">(i) Wood droppers </t>
  </si>
  <si>
    <t>(i) Re-instate previously removed fence with the stored material</t>
  </si>
  <si>
    <t>Extra-over item B.1.8.1</t>
  </si>
  <si>
    <t xml:space="preserve"> (ii) New gates (size and type Indicated)</t>
  </si>
  <si>
    <t>(ii.1) Double leaf vehicle</t>
  </si>
  <si>
    <t>15% VAT</t>
  </si>
  <si>
    <t xml:space="preserve">Clear and grub, including removal of all trees and stumps of girth 0m to 1m in the way. The girth shall be measure at the narrowest point of the tree or stump in the first metre of its height above ground level as per SANS1200C Clause 8.2.2 </t>
  </si>
  <si>
    <t>Re-instaete the fence previously removed:</t>
  </si>
  <si>
    <t>Remove topsoil to nominal depth 150mm, stockpile and maintain for later re-use.</t>
  </si>
  <si>
    <t>(ii) Semi-skilled Labourer: stone layer, section leader, etc.</t>
  </si>
  <si>
    <t>(vii) Grader</t>
  </si>
  <si>
    <t xml:space="preserve"> remove and grub all trees and tree stumps of Girth</t>
  </si>
  <si>
    <t>Take down existing fences where directed by the Client Representative</t>
  </si>
  <si>
    <t xml:space="preserve"> </t>
  </si>
  <si>
    <t xml:space="preserve">(ii) Class 30/19 for base slabs,  apron slab complete with formwork, joints and class U2 surface </t>
  </si>
  <si>
    <t>(i) 110mm - 300mm</t>
  </si>
  <si>
    <t xml:space="preserve">Supply and lay of dumprock/ gabion stones  (including sealing with 50mm 15MPa concrete in between ,sealing with bidim strip </t>
  </si>
  <si>
    <t>Disposal of surplus material by means of Labour Intensive Construction Methods within 100 m from the source of spoil material using wheel barrows</t>
  </si>
  <si>
    <t>Excavate and dispose of unsuitable material from trench bottom utilising:</t>
  </si>
  <si>
    <t xml:space="preserve">CONCRETE WORKS AND STONE PITCHING </t>
  </si>
  <si>
    <t>CONCRETE AND STEEL WORKS AND OPEN DRAINS</t>
  </si>
  <si>
    <t>Woven geotextile (0,15 mm thick) for concrete-lined open drains</t>
  </si>
  <si>
    <t xml:space="preserve">MISCELLANEOUS GEOTEXTILE FABRIC </t>
  </si>
  <si>
    <r>
      <rPr>
        <b/>
        <u/>
        <sz val="10"/>
        <color theme="1"/>
        <rFont val="Arial"/>
        <family val="2"/>
      </rPr>
      <t>SECTION</t>
    </r>
    <r>
      <rPr>
        <u/>
        <sz val="10"/>
        <color theme="1"/>
        <rFont val="Arial"/>
        <family val="2"/>
      </rPr>
      <t> </t>
    </r>
    <r>
      <rPr>
        <b/>
        <u/>
        <sz val="10"/>
        <color theme="1"/>
        <rFont val="Arial"/>
        <family val="2"/>
      </rPr>
      <t>A:</t>
    </r>
    <r>
      <rPr>
        <u/>
        <sz val="10"/>
        <color theme="1"/>
        <rFont val="Arial"/>
        <family val="2"/>
      </rPr>
      <t> </t>
    </r>
    <r>
      <rPr>
        <b/>
        <u/>
        <sz val="10"/>
        <color theme="1"/>
        <rFont val="Arial"/>
        <family val="2"/>
      </rPr>
      <t>PRELIMINARY</t>
    </r>
    <r>
      <rPr>
        <u/>
        <sz val="10"/>
        <color theme="1"/>
        <rFont val="Arial"/>
        <family val="2"/>
      </rPr>
      <t> </t>
    </r>
    <r>
      <rPr>
        <b/>
        <u/>
        <sz val="10"/>
        <color theme="1"/>
        <rFont val="Arial"/>
        <family val="2"/>
      </rPr>
      <t>&amp;</t>
    </r>
    <r>
      <rPr>
        <u/>
        <sz val="10"/>
        <color theme="1"/>
        <rFont val="Arial"/>
        <family val="2"/>
      </rPr>
      <t> </t>
    </r>
    <r>
      <rPr>
        <b/>
        <u/>
        <sz val="10"/>
        <color theme="1"/>
        <rFont val="Arial"/>
        <family val="2"/>
      </rPr>
      <t>GENERAL</t>
    </r>
  </si>
  <si>
    <r>
      <rPr>
        <b/>
        <sz val="10"/>
        <color theme="1"/>
        <rFont val="Arial"/>
        <family val="2"/>
      </rPr>
      <t>SUB-TOTAL</t>
    </r>
    <r>
      <rPr>
        <sz val="10"/>
        <color theme="1"/>
        <rFont val="Arial"/>
        <family val="2"/>
      </rPr>
      <t xml:space="preserve"> </t>
    </r>
    <r>
      <rPr>
        <b/>
        <sz val="10"/>
        <color theme="1"/>
        <rFont val="Arial"/>
        <family val="2"/>
      </rPr>
      <t>CARRIED</t>
    </r>
    <r>
      <rPr>
        <sz val="10"/>
        <color theme="1"/>
        <rFont val="Arial"/>
        <family val="2"/>
      </rPr>
      <t xml:space="preserve"> </t>
    </r>
    <r>
      <rPr>
        <b/>
        <sz val="10"/>
        <color theme="1"/>
        <rFont val="Arial"/>
        <family val="2"/>
      </rPr>
      <t>FORWARD</t>
    </r>
  </si>
  <si>
    <r>
      <rPr>
        <i/>
        <sz val="10"/>
        <color theme="1"/>
        <rFont val="Arial"/>
        <family val="2"/>
      </rPr>
      <t>brought</t>
    </r>
    <r>
      <rPr>
        <sz val="10"/>
        <color theme="1"/>
        <rFont val="Arial"/>
        <family val="2"/>
      </rPr>
      <t xml:space="preserve"> </t>
    </r>
    <r>
      <rPr>
        <i/>
        <sz val="10"/>
        <color theme="1"/>
        <rFont val="Arial"/>
        <family val="2"/>
      </rPr>
      <t>forward</t>
    </r>
  </si>
  <si>
    <r>
      <t xml:space="preserve">a) </t>
    </r>
    <r>
      <rPr>
        <u/>
        <sz val="10"/>
        <color theme="1"/>
        <rFont val="Arial"/>
        <family val="2"/>
      </rPr>
      <t>Labour</t>
    </r>
    <r>
      <rPr>
        <sz val="10"/>
        <color theme="1"/>
        <rFont val="Arial"/>
        <family val="2"/>
      </rPr>
      <t>:</t>
    </r>
  </si>
  <si>
    <r>
      <t xml:space="preserve">b) </t>
    </r>
    <r>
      <rPr>
        <u/>
        <sz val="10"/>
        <color theme="1"/>
        <rFont val="Arial"/>
        <family val="2"/>
      </rPr>
      <t>Plant and Equipment</t>
    </r>
    <r>
      <rPr>
        <sz val="10"/>
        <color theme="1"/>
        <rFont val="Arial"/>
        <family val="2"/>
      </rPr>
      <t>:</t>
    </r>
  </si>
  <si>
    <r>
      <t>(iii) Tipper Truck (6 m</t>
    </r>
    <r>
      <rPr>
        <vertAlign val="superscript"/>
        <sz val="10"/>
        <color theme="1"/>
        <rFont val="Arial"/>
        <family val="2"/>
      </rPr>
      <t>3</t>
    </r>
    <r>
      <rPr>
        <sz val="10"/>
        <color theme="1"/>
        <rFont val="Arial"/>
        <family val="2"/>
      </rPr>
      <t>)</t>
    </r>
  </si>
  <si>
    <t>BID NO.: 16/24/25   CONSTRUCTION OF TRAPEZOIDAL STORMWATER OPEN CHANNEL IN PHALABORWA- POTGIETER STREAM                                                                                                                                                                                                                                                                                                                                                                                                                                                                                                                                  BA-PHALABORWA MUNICIPALITY                                 SCHEDULE OF QUANTITIES SECTION A:                                                           PRELIMINARY AND GENERAL</t>
  </si>
  <si>
    <t xml:space="preserve">BID NO.: 16/24/25   CONSTRUCTION OF TRAPEZOIDAL STORMWATER OPEN CHANNEL IN PHALABORWA- POTGIETER STREAM                                                                                                                                                                                                                                                                                                                                                                                                                                                                                                                                  BA-PHALABORWA MUNICIPALITY                                 SCHEDULE OF QUANTITIES SECTION A:                                                     SITE CLEARANCE </t>
  </si>
  <si>
    <t>BID NO.: 003/MKLM/2019/2020
CONSTRUCTION OF STORMWATER CHANNEL IN VREDE VILLAGE - PHASE 2                                                                                                                                                                                                                                                                                                                                                                                                                                                                                                                                      MOSES KOTANE LOCAL MUNICIPALITY                                 SCHEDULE OF QUANTITIES SECTION C:                                                         EARTHWORKS  WORKS</t>
  </si>
  <si>
    <t>BID NO.: 16/24/25   CONSTRUCTION OF TRAPEZOIDAL STORMWATER OPEN CHANNEL IN PHALABORWA- POTGIETER STREAM                                                                                                                                                                                                                                                                                                                                                                                                                                                                                                                                  BA-PHALABORWA MUNICIPALITY                                 SCHEDULE OF QUANTITIES SECTION A:                                                         STORMWATER DRAINAGE</t>
  </si>
  <si>
    <t xml:space="preserve">CONTRACT NO. :   16/24/25
SCHEDULE OF QUANTITIES
SUMMARY OF BILL OF QUANTITIES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</si>
</sst>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quot;R&quot;* #,##0.00_-;\-&quot;R&quot;* #,##0.00_-;_-&quot;R&quot;* &quot;-&quot;??_-;_-@_-"/>
    <numFmt numFmtId="165" formatCode="_-* #,##0.00_-;\-* #,##0.00_-;_-* &quot;-&quot;??_-;_-@_-"/>
    <numFmt numFmtId="166" formatCode="0.0"/>
    <numFmt numFmtId="167" formatCode="m\.d\.yy;@"/>
    <numFmt numFmtId="168" formatCode="#,##0.0"/>
    <numFmt numFmtId="169" formatCode="&quot;R&quot;#,##0.00"/>
    <numFmt numFmtId="170" formatCode="#,##0.000000"/>
    <numFmt numFmtId="171" formatCode="#,##0.000000000000000;[Red]\-#,##0.000000000000000"/>
    <numFmt numFmtId="172" formatCode="_-[$R-1C09]* #,##0.00_-;\-[$R-1C09]* #,##0.00_-;_-[$R-1C09]* &quot;-&quot;??_-;_-@_-"/>
  </numFmts>
  <fonts count="22" x14ac:knownFonts="1">
    <font>
      <sz val="10"/>
      <color rgb="FF000000"/>
      <name val="Times New Roman"/>
      <charset val="204"/>
    </font>
    <font>
      <sz val="12"/>
      <color theme="1"/>
      <name val="Arial"/>
      <family val="2"/>
    </font>
    <font>
      <sz val="8"/>
      <name val="Times New Roman"/>
      <family val="1"/>
    </font>
    <font>
      <sz val="10"/>
      <color rgb="FF000000"/>
      <name val="Times New Roman"/>
      <family val="1"/>
    </font>
    <font>
      <b/>
      <sz val="10"/>
      <name val="Arial"/>
      <family val="2"/>
    </font>
    <font>
      <sz val="10"/>
      <color rgb="FF000000"/>
      <name val="Arial"/>
      <family val="2"/>
    </font>
    <font>
      <b/>
      <u/>
      <sz val="10"/>
      <name val="Arial"/>
      <family val="2"/>
    </font>
    <font>
      <b/>
      <sz val="10"/>
      <color rgb="FF000000"/>
      <name val="Arial"/>
      <family val="2"/>
    </font>
    <font>
      <sz val="10"/>
      <name val="Arial"/>
      <family val="2"/>
    </font>
    <font>
      <i/>
      <sz val="10"/>
      <name val="Arial"/>
      <family val="2"/>
    </font>
    <font>
      <vertAlign val="superscript"/>
      <sz val="10"/>
      <name val="Arial"/>
      <family val="2"/>
    </font>
    <font>
      <sz val="10"/>
      <color rgb="FFFF0000"/>
      <name val="Arial"/>
      <family val="2"/>
    </font>
    <font>
      <b/>
      <i/>
      <sz val="10"/>
      <name val="Arial"/>
      <family val="2"/>
    </font>
    <font>
      <b/>
      <sz val="9"/>
      <color indexed="81"/>
      <name val="Tahoma"/>
      <family val="2"/>
    </font>
    <font>
      <sz val="9"/>
      <color indexed="81"/>
      <name val="Tahoma"/>
      <family val="2"/>
    </font>
    <font>
      <sz val="10"/>
      <color theme="1"/>
      <name val="Arial"/>
      <family val="2"/>
    </font>
    <font>
      <vertAlign val="superscript"/>
      <sz val="10"/>
      <color theme="1"/>
      <name val="Arial"/>
      <family val="2"/>
    </font>
    <font>
      <b/>
      <sz val="10"/>
      <color theme="1"/>
      <name val="Arial"/>
      <family val="2"/>
    </font>
    <font>
      <vertAlign val="subscript"/>
      <sz val="10"/>
      <color theme="1"/>
      <name val="Arial"/>
      <family val="2"/>
    </font>
    <font>
      <u/>
      <sz val="10"/>
      <color theme="1"/>
      <name val="Arial"/>
      <family val="2"/>
    </font>
    <font>
      <b/>
      <u/>
      <sz val="10"/>
      <color theme="1"/>
      <name val="Arial"/>
      <family val="2"/>
    </font>
    <font>
      <i/>
      <sz val="10"/>
      <color theme="1"/>
      <name val="Arial"/>
      <family val="2"/>
    </font>
  </fonts>
  <fills count="3">
    <fill>
      <patternFill patternType="none"/>
    </fill>
    <fill>
      <patternFill patternType="gray125"/>
    </fill>
    <fill>
      <patternFill patternType="solid">
        <fgColor rgb="FFCCFFCC"/>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top/>
      <bottom/>
      <diagonal/>
    </border>
    <border>
      <left style="thin">
        <color indexed="64"/>
      </left>
      <right style="thin">
        <color rgb="FF000000"/>
      </right>
      <top/>
      <bottom/>
      <diagonal/>
    </border>
    <border>
      <left/>
      <right style="thin">
        <color indexed="64"/>
      </right>
      <top/>
      <bottom/>
      <diagonal/>
    </border>
    <border>
      <left style="thin">
        <color rgb="FF000000"/>
      </left>
      <right style="thin">
        <color indexed="64"/>
      </right>
      <top/>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diagonal/>
    </border>
  </borders>
  <cellStyleXfs count="5">
    <xf numFmtId="0" fontId="0" fillId="0" borderId="0"/>
    <xf numFmtId="0" fontId="1" fillId="0" borderId="0"/>
    <xf numFmtId="165" fontId="3" fillId="0" borderId="0" applyFont="0" applyFill="0" applyBorder="0" applyAlignment="0" applyProtection="0"/>
    <xf numFmtId="9" fontId="3" fillId="0" borderId="0" applyFont="0" applyFill="0" applyBorder="0" applyAlignment="0" applyProtection="0"/>
    <xf numFmtId="0" fontId="3" fillId="0" borderId="0"/>
  </cellStyleXfs>
  <cellXfs count="250">
    <xf numFmtId="0" fontId="0" fillId="0" borderId="0" xfId="0" applyAlignment="1">
      <alignment horizontal="left" vertical="top"/>
    </xf>
    <xf numFmtId="0" fontId="5" fillId="0" borderId="0" xfId="0" applyFont="1" applyAlignment="1">
      <alignment horizontal="left"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indent="2"/>
    </xf>
    <xf numFmtId="0" fontId="4" fillId="2" borderId="1" xfId="0" applyFont="1" applyFill="1" applyBorder="1" applyAlignment="1">
      <alignment horizontal="left" vertical="top" wrapText="1" indent="3"/>
    </xf>
    <xf numFmtId="0" fontId="5" fillId="0" borderId="5" xfId="0" applyFont="1" applyBorder="1" applyAlignment="1">
      <alignment horizontal="left" vertical="center" wrapText="1"/>
    </xf>
    <xf numFmtId="0" fontId="7" fillId="0" borderId="6" xfId="0" applyFont="1" applyBorder="1" applyAlignment="1">
      <alignment vertical="top" wrapText="1"/>
    </xf>
    <xf numFmtId="0" fontId="5" fillId="0" borderId="6" xfId="0" applyFont="1" applyBorder="1" applyAlignment="1">
      <alignment horizontal="left" vertical="center" wrapText="1"/>
    </xf>
    <xf numFmtId="0" fontId="8" fillId="0" borderId="6" xfId="0" applyFont="1" applyBorder="1" applyAlignment="1">
      <alignment horizontal="center" vertical="top" wrapText="1"/>
    </xf>
    <xf numFmtId="0" fontId="5" fillId="0" borderId="6" xfId="0" applyFont="1" applyBorder="1" applyAlignment="1">
      <alignment horizontal="left" vertical="top" wrapText="1"/>
    </xf>
    <xf numFmtId="0" fontId="8" fillId="0" borderId="6" xfId="0" applyFont="1" applyBorder="1" applyAlignment="1">
      <alignment horizontal="left" vertical="top" wrapText="1"/>
    </xf>
    <xf numFmtId="0" fontId="8" fillId="0" borderId="6" xfId="0" applyFont="1" applyBorder="1" applyAlignment="1">
      <alignment horizontal="center" vertical="center" wrapText="1"/>
    </xf>
    <xf numFmtId="0" fontId="5" fillId="0" borderId="6" xfId="0" applyFont="1" applyBorder="1" applyAlignment="1">
      <alignment horizontal="left" wrapText="1"/>
    </xf>
    <xf numFmtId="0" fontId="5" fillId="0" borderId="6" xfId="0" applyFont="1" applyBorder="1" applyAlignment="1">
      <alignment horizontal="left" vertical="top" wrapText="1" indent="1"/>
    </xf>
    <xf numFmtId="0" fontId="5" fillId="0" borderId="6" xfId="0" applyFont="1" applyBorder="1" applyAlignment="1">
      <alignment horizontal="center" vertical="center" wrapText="1"/>
    </xf>
    <xf numFmtId="49" fontId="8" fillId="0" borderId="0" xfId="0" applyNumberFormat="1" applyFont="1" applyAlignment="1">
      <alignment horizontal="center" vertical="top"/>
    </xf>
    <xf numFmtId="0" fontId="8" fillId="0" borderId="0" xfId="0" applyFont="1"/>
    <xf numFmtId="0" fontId="8" fillId="0" borderId="15" xfId="0" applyFont="1" applyBorder="1"/>
    <xf numFmtId="49" fontId="4" fillId="0" borderId="0" xfId="0" applyNumberFormat="1" applyFont="1" applyAlignment="1">
      <alignment horizontal="center" vertical="top"/>
    </xf>
    <xf numFmtId="0" fontId="4" fillId="0" borderId="0" xfId="0" applyFont="1"/>
    <xf numFmtId="49" fontId="8" fillId="0" borderId="15" xfId="0" applyNumberFormat="1" applyFont="1" applyBorder="1" applyAlignment="1">
      <alignment vertical="top"/>
    </xf>
    <xf numFmtId="49" fontId="8" fillId="0" borderId="15" xfId="0" applyNumberFormat="1" applyFont="1" applyBorder="1" applyAlignment="1">
      <alignment vertical="top" wrapText="1"/>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13" xfId="0" applyFont="1" applyBorder="1" applyAlignment="1">
      <alignment horizontal="left" vertical="top" wrapText="1"/>
    </xf>
    <xf numFmtId="49" fontId="8" fillId="0" borderId="15" xfId="0" applyNumberFormat="1" applyFont="1" applyBorder="1" applyAlignment="1">
      <alignment wrapText="1"/>
    </xf>
    <xf numFmtId="0" fontId="5" fillId="0" borderId="5" xfId="0" applyFont="1" applyBorder="1" applyAlignment="1">
      <alignment horizontal="center" vertical="center" wrapText="1"/>
    </xf>
    <xf numFmtId="0" fontId="4" fillId="0" borderId="6" xfId="0" applyFont="1" applyBorder="1" applyAlignment="1">
      <alignment horizontal="left" vertical="center" wrapText="1"/>
    </xf>
    <xf numFmtId="0" fontId="8" fillId="0" borderId="6" xfId="0" applyFont="1" applyBorder="1" applyAlignment="1">
      <alignment horizontal="left" vertical="center" wrapText="1"/>
    </xf>
    <xf numFmtId="4" fontId="5" fillId="0" borderId="5" xfId="0" applyNumberFormat="1" applyFont="1" applyBorder="1" applyAlignment="1">
      <alignment horizontal="left" vertical="center" wrapText="1"/>
    </xf>
    <xf numFmtId="4" fontId="5" fillId="0" borderId="6" xfId="0" applyNumberFormat="1" applyFont="1" applyBorder="1" applyAlignment="1">
      <alignment horizontal="left" vertical="center" wrapText="1"/>
    </xf>
    <xf numFmtId="0" fontId="7" fillId="0" borderId="6" xfId="0" applyFont="1" applyBorder="1" applyAlignment="1">
      <alignment horizontal="left" vertical="center" wrapText="1"/>
    </xf>
    <xf numFmtId="4" fontId="7" fillId="0" borderId="6" xfId="0" applyNumberFormat="1" applyFont="1" applyBorder="1" applyAlignment="1">
      <alignment horizontal="left" vertical="center" wrapText="1"/>
    </xf>
    <xf numFmtId="49" fontId="8" fillId="0" borderId="19" xfId="0" applyNumberFormat="1" applyFont="1" applyBorder="1" applyAlignment="1">
      <alignment wrapText="1"/>
    </xf>
    <xf numFmtId="168" fontId="5" fillId="0" borderId="6" xfId="0" applyNumberFormat="1" applyFont="1" applyBorder="1" applyAlignment="1">
      <alignment horizontal="left" vertical="center" wrapText="1"/>
    </xf>
    <xf numFmtId="168" fontId="5" fillId="0" borderId="6" xfId="0" applyNumberFormat="1" applyFont="1" applyBorder="1" applyAlignment="1">
      <alignment horizontal="center" vertical="center" wrapText="1"/>
    </xf>
    <xf numFmtId="0" fontId="5" fillId="0" borderId="0" xfId="0" applyFont="1" applyAlignment="1">
      <alignment vertical="top"/>
    </xf>
    <xf numFmtId="0" fontId="5" fillId="0" borderId="1" xfId="0" applyFont="1" applyBorder="1" applyAlignment="1">
      <alignment horizontal="left" vertical="center" wrapText="1"/>
    </xf>
    <xf numFmtId="0" fontId="4" fillId="0" borderId="1" xfId="0" applyFont="1" applyBorder="1" applyAlignment="1">
      <alignment horizontal="center" vertical="top" wrapText="1"/>
    </xf>
    <xf numFmtId="1" fontId="5" fillId="0" borderId="1" xfId="0" applyNumberFormat="1" applyFont="1" applyBorder="1" applyAlignment="1">
      <alignment horizontal="center" vertical="top" shrinkToFit="1"/>
    </xf>
    <xf numFmtId="0" fontId="8"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166" fontId="5" fillId="0" borderId="18" xfId="0" applyNumberFormat="1" applyFont="1" applyBorder="1" applyAlignment="1">
      <alignment horizontal="center" vertical="center" shrinkToFit="1"/>
    </xf>
    <xf numFmtId="166" fontId="7" fillId="0" borderId="18" xfId="0" applyNumberFormat="1" applyFont="1" applyBorder="1" applyAlignment="1">
      <alignment horizontal="center" vertical="center" shrinkToFit="1"/>
    </xf>
    <xf numFmtId="0" fontId="5" fillId="0" borderId="6" xfId="4" applyFont="1" applyBorder="1" applyAlignment="1">
      <alignment horizontal="left" vertical="center" wrapText="1"/>
    </xf>
    <xf numFmtId="0" fontId="5" fillId="0" borderId="6" xfId="4" applyFont="1" applyBorder="1" applyAlignment="1">
      <alignment horizontal="left" vertical="top" wrapText="1"/>
    </xf>
    <xf numFmtId="0" fontId="4" fillId="0" borderId="6" xfId="0" applyFont="1" applyBorder="1" applyAlignment="1">
      <alignment horizontal="left" vertical="top" wrapText="1"/>
    </xf>
    <xf numFmtId="0" fontId="5" fillId="0" borderId="18" xfId="0" applyFont="1" applyBorder="1" applyAlignment="1">
      <alignment horizontal="left" vertical="center" wrapText="1"/>
    </xf>
    <xf numFmtId="0" fontId="5" fillId="0" borderId="5" xfId="0" applyFont="1" applyBorder="1" applyAlignment="1">
      <alignment vertical="center" wrapText="1"/>
    </xf>
    <xf numFmtId="166" fontId="7" fillId="0" borderId="6" xfId="0" applyNumberFormat="1" applyFont="1" applyBorder="1" applyAlignment="1">
      <alignment vertical="top" shrinkToFit="1"/>
    </xf>
    <xf numFmtId="166" fontId="5" fillId="0" borderId="6" xfId="0" applyNumberFormat="1" applyFont="1" applyBorder="1" applyAlignment="1">
      <alignment vertical="top" shrinkToFit="1"/>
    </xf>
    <xf numFmtId="0" fontId="8" fillId="0" borderId="6" xfId="0" applyFont="1" applyBorder="1" applyAlignment="1">
      <alignment vertical="top" wrapText="1"/>
    </xf>
    <xf numFmtId="0" fontId="5" fillId="0" borderId="6" xfId="0" applyFont="1" applyBorder="1" applyAlignment="1">
      <alignment wrapText="1"/>
    </xf>
    <xf numFmtId="0" fontId="5" fillId="0" borderId="6" xfId="0" applyFont="1" applyBorder="1" applyAlignment="1">
      <alignment vertical="center" wrapText="1"/>
    </xf>
    <xf numFmtId="0" fontId="8" fillId="0" borderId="15" xfId="0" applyFont="1" applyBorder="1" applyAlignment="1">
      <alignment horizontal="center" vertical="center"/>
    </xf>
    <xf numFmtId="0" fontId="4" fillId="0" borderId="15" xfId="0" applyFont="1" applyBorder="1" applyAlignment="1">
      <alignment horizontal="center" vertical="center"/>
    </xf>
    <xf numFmtId="0" fontId="5" fillId="0" borderId="0" xfId="0" applyFont="1" applyAlignment="1">
      <alignment horizontal="left" vertical="center"/>
    </xf>
    <xf numFmtId="40" fontId="8" fillId="0" borderId="15" xfId="0" applyNumberFormat="1" applyFont="1" applyBorder="1" applyAlignment="1">
      <alignment horizontal="center" vertical="center"/>
    </xf>
    <xf numFmtId="166" fontId="5" fillId="0" borderId="18" xfId="0" applyNumberFormat="1" applyFont="1" applyBorder="1" applyAlignment="1">
      <alignment horizontal="left" vertical="center" shrinkToFit="1"/>
    </xf>
    <xf numFmtId="166" fontId="7" fillId="0" borderId="18" xfId="0" applyNumberFormat="1" applyFont="1" applyBorder="1" applyAlignment="1">
      <alignment horizontal="left" vertical="center" shrinkToFit="1"/>
    </xf>
    <xf numFmtId="0" fontId="8" fillId="0" borderId="18" xfId="0" applyFont="1" applyBorder="1" applyAlignment="1">
      <alignment horizontal="left" vertical="center" wrapText="1"/>
    </xf>
    <xf numFmtId="167" fontId="5" fillId="0" borderId="18" xfId="0" applyNumberFormat="1" applyFont="1" applyBorder="1" applyAlignment="1">
      <alignment horizontal="left" vertical="center" shrinkToFit="1"/>
    </xf>
    <xf numFmtId="0" fontId="4" fillId="0" borderId="5" xfId="0" applyFont="1" applyBorder="1" applyAlignment="1">
      <alignment horizontal="left" vertical="center" wrapText="1"/>
    </xf>
    <xf numFmtId="0" fontId="4" fillId="0" borderId="6" xfId="0" applyFont="1" applyBorder="1" applyAlignment="1">
      <alignment vertical="top" wrapText="1"/>
    </xf>
    <xf numFmtId="168" fontId="7" fillId="0" borderId="6" xfId="0" applyNumberFormat="1" applyFont="1" applyBorder="1" applyAlignment="1">
      <alignment horizontal="left" vertical="center" wrapText="1"/>
    </xf>
    <xf numFmtId="0" fontId="5" fillId="2" borderId="1" xfId="0" applyFont="1" applyFill="1" applyBorder="1" applyAlignment="1">
      <alignment horizontal="center" vertical="top" wrapText="1"/>
    </xf>
    <xf numFmtId="0" fontId="5" fillId="2" borderId="13" xfId="0" applyFont="1" applyFill="1" applyBorder="1" applyAlignment="1">
      <alignment vertical="center"/>
    </xf>
    <xf numFmtId="0" fontId="8" fillId="2" borderId="12" xfId="0" applyFont="1" applyFill="1" applyBorder="1" applyAlignment="1">
      <alignment vertical="center"/>
    </xf>
    <xf numFmtId="0" fontId="8" fillId="0" borderId="15" xfId="0" applyFont="1" applyBorder="1" applyAlignment="1">
      <alignment vertical="center"/>
    </xf>
    <xf numFmtId="0" fontId="5" fillId="2" borderId="13" xfId="0" applyFont="1" applyFill="1" applyBorder="1" applyAlignment="1">
      <alignment vertical="center" wrapText="1"/>
    </xf>
    <xf numFmtId="0" fontId="5" fillId="0" borderId="13" xfId="0" applyFont="1" applyBorder="1" applyAlignment="1">
      <alignment horizontal="left" vertical="center" wrapText="1"/>
    </xf>
    <xf numFmtId="0" fontId="5" fillId="0" borderId="13" xfId="0" applyFont="1" applyBorder="1" applyAlignment="1">
      <alignment vertical="center" wrapText="1"/>
    </xf>
    <xf numFmtId="49" fontId="8" fillId="0" borderId="15" xfId="0" applyNumberFormat="1" applyFont="1" applyBorder="1" applyAlignment="1">
      <alignment vertical="center" wrapText="1"/>
    </xf>
    <xf numFmtId="49" fontId="8" fillId="0" borderId="15"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0" fontId="5" fillId="0" borderId="6" xfId="4" applyFont="1" applyBorder="1" applyAlignment="1">
      <alignment horizontal="center" vertical="center" wrapText="1"/>
    </xf>
    <xf numFmtId="0" fontId="5" fillId="2" borderId="12" xfId="0" applyFont="1" applyFill="1" applyBorder="1" applyAlignment="1">
      <alignment vertical="center"/>
    </xf>
    <xf numFmtId="49" fontId="11" fillId="0" borderId="0" xfId="0" applyNumberFormat="1" applyFont="1" applyAlignment="1">
      <alignment horizontal="center" vertical="top"/>
    </xf>
    <xf numFmtId="0" fontId="11" fillId="0" borderId="0" xfId="0" applyFont="1"/>
    <xf numFmtId="164" fontId="5" fillId="0" borderId="1" xfId="0" applyNumberFormat="1" applyFont="1" applyBorder="1" applyAlignment="1">
      <alignment horizontal="left" vertical="center" wrapText="1"/>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vertical="center" wrapText="1"/>
    </xf>
    <xf numFmtId="164" fontId="5" fillId="0" borderId="1" xfId="0" applyNumberFormat="1" applyFont="1" applyBorder="1" applyAlignment="1">
      <alignment horizontal="left" vertical="top" wrapText="1"/>
    </xf>
    <xf numFmtId="164" fontId="7" fillId="0" borderId="1" xfId="0" applyNumberFormat="1" applyFont="1" applyBorder="1" applyAlignment="1">
      <alignment horizontal="left" vertical="center" wrapText="1"/>
    </xf>
    <xf numFmtId="164" fontId="7" fillId="0" borderId="1" xfId="0" applyNumberFormat="1" applyFont="1" applyBorder="1" applyAlignment="1">
      <alignment horizontal="left" vertical="top" wrapText="1"/>
    </xf>
    <xf numFmtId="164" fontId="5" fillId="0" borderId="5" xfId="0" applyNumberFormat="1" applyFont="1" applyBorder="1" applyAlignment="1">
      <alignment vertical="center" wrapText="1"/>
    </xf>
    <xf numFmtId="164" fontId="8" fillId="0" borderId="15" xfId="0" applyNumberFormat="1" applyFont="1" applyBorder="1" applyAlignment="1">
      <alignment vertical="center"/>
    </xf>
    <xf numFmtId="164" fontId="4" fillId="0" borderId="15" xfId="0" applyNumberFormat="1" applyFont="1" applyBorder="1" applyAlignment="1">
      <alignment vertical="center"/>
    </xf>
    <xf numFmtId="164" fontId="5" fillId="2" borderId="14" xfId="0" applyNumberFormat="1" applyFont="1" applyFill="1" applyBorder="1" applyAlignment="1">
      <alignment vertical="center" wrapText="1"/>
    </xf>
    <xf numFmtId="164" fontId="5" fillId="0" borderId="14" xfId="0" applyNumberFormat="1" applyFont="1" applyBorder="1" applyAlignment="1">
      <alignment horizontal="left" vertical="center" wrapText="1"/>
    </xf>
    <xf numFmtId="164" fontId="5" fillId="0" borderId="6" xfId="0" applyNumberFormat="1" applyFont="1" applyBorder="1" applyAlignment="1">
      <alignment vertical="center" wrapText="1"/>
    </xf>
    <xf numFmtId="164" fontId="8" fillId="0" borderId="15" xfId="2" applyNumberFormat="1" applyFont="1" applyFill="1" applyBorder="1" applyAlignment="1">
      <alignment vertical="center"/>
    </xf>
    <xf numFmtId="164" fontId="4" fillId="0" borderId="15" xfId="2" applyNumberFormat="1" applyFont="1" applyFill="1" applyBorder="1" applyAlignment="1">
      <alignment vertical="center"/>
    </xf>
    <xf numFmtId="164" fontId="8" fillId="0" borderId="0" xfId="2" applyNumberFormat="1" applyFont="1" applyFill="1" applyBorder="1" applyAlignment="1">
      <alignment vertical="center"/>
    </xf>
    <xf numFmtId="164" fontId="5" fillId="2" borderId="14" xfId="0" applyNumberFormat="1" applyFont="1" applyFill="1" applyBorder="1" applyAlignment="1">
      <alignment vertical="center"/>
    </xf>
    <xf numFmtId="164" fontId="5" fillId="0" borderId="5" xfId="0" applyNumberFormat="1" applyFont="1" applyBorder="1" applyAlignment="1">
      <alignment vertical="top" wrapText="1"/>
    </xf>
    <xf numFmtId="164" fontId="5" fillId="0" borderId="0" xfId="0" applyNumberFormat="1" applyFont="1" applyAlignment="1">
      <alignment horizontal="left" vertical="top"/>
    </xf>
    <xf numFmtId="0" fontId="15" fillId="0" borderId="6" xfId="0" applyFont="1" applyBorder="1" applyAlignment="1">
      <alignment horizontal="left" vertical="center" wrapText="1"/>
    </xf>
    <xf numFmtId="0" fontId="15" fillId="0" borderId="6" xfId="0" applyFont="1" applyBorder="1" applyAlignment="1">
      <alignment horizontal="center" vertical="center" wrapText="1"/>
    </xf>
    <xf numFmtId="168" fontId="15" fillId="0" borderId="6" xfId="0" applyNumberFormat="1" applyFont="1" applyBorder="1" applyAlignment="1">
      <alignment horizontal="center" vertical="center" shrinkToFit="1"/>
    </xf>
    <xf numFmtId="164" fontId="15" fillId="0" borderId="15" xfId="2" applyNumberFormat="1" applyFont="1" applyFill="1" applyBorder="1" applyAlignment="1">
      <alignment vertical="center"/>
    </xf>
    <xf numFmtId="164" fontId="15" fillId="0" borderId="15" xfId="0" applyNumberFormat="1" applyFont="1" applyBorder="1" applyAlignment="1">
      <alignment vertical="center"/>
    </xf>
    <xf numFmtId="168" fontId="15" fillId="0" borderId="6" xfId="0" applyNumberFormat="1" applyFont="1" applyBorder="1" applyAlignment="1">
      <alignment horizontal="center" vertical="center" wrapText="1"/>
    </xf>
    <xf numFmtId="40" fontId="15" fillId="0" borderId="15" xfId="0" applyNumberFormat="1" applyFont="1" applyBorder="1" applyAlignment="1">
      <alignment horizontal="center" vertical="center"/>
    </xf>
    <xf numFmtId="167" fontId="15" fillId="0" borderId="18" xfId="0" applyNumberFormat="1" applyFont="1" applyBorder="1" applyAlignment="1">
      <alignment horizontal="left" vertical="center" shrinkToFit="1"/>
    </xf>
    <xf numFmtId="0" fontId="15" fillId="0" borderId="16" xfId="0" applyFont="1" applyBorder="1" applyAlignment="1">
      <alignment horizontal="center" vertical="center" wrapText="1"/>
    </xf>
    <xf numFmtId="167" fontId="15" fillId="0" borderId="6" xfId="0" applyNumberFormat="1" applyFont="1" applyBorder="1" applyAlignment="1">
      <alignment horizontal="center" vertical="center" shrinkToFit="1"/>
    </xf>
    <xf numFmtId="0" fontId="17" fillId="0" borderId="6" xfId="0" applyFont="1" applyBorder="1" applyAlignment="1">
      <alignment horizontal="left" vertical="center" wrapText="1"/>
    </xf>
    <xf numFmtId="0" fontId="18" fillId="0" borderId="6" xfId="0" applyFont="1" applyBorder="1" applyAlignment="1">
      <alignment horizontal="center" vertical="center" wrapText="1"/>
    </xf>
    <xf numFmtId="165" fontId="15" fillId="0" borderId="15" xfId="2" applyFont="1" applyFill="1" applyBorder="1" applyAlignment="1">
      <alignment vertical="center"/>
    </xf>
    <xf numFmtId="40" fontId="15" fillId="0" borderId="15" xfId="0" applyNumberFormat="1" applyFont="1" applyBorder="1" applyAlignment="1">
      <alignment vertical="center"/>
    </xf>
    <xf numFmtId="0" fontId="15" fillId="0" borderId="6" xfId="4" applyFont="1" applyBorder="1" applyAlignment="1">
      <alignment horizontal="left" vertical="center" wrapText="1"/>
    </xf>
    <xf numFmtId="0" fontId="15" fillId="0" borderId="6" xfId="4" applyFont="1" applyBorder="1" applyAlignment="1">
      <alignment horizontal="center" vertical="center" wrapText="1"/>
    </xf>
    <xf numFmtId="0" fontId="15" fillId="0" borderId="20" xfId="4" applyFont="1" applyBorder="1" applyAlignment="1">
      <alignment horizontal="left" vertical="center" wrapText="1"/>
    </xf>
    <xf numFmtId="165" fontId="15" fillId="0" borderId="16" xfId="2" applyFont="1" applyFill="1" applyBorder="1" applyAlignment="1">
      <alignment vertical="center"/>
    </xf>
    <xf numFmtId="0" fontId="15" fillId="0" borderId="0" xfId="0" applyFont="1" applyAlignment="1">
      <alignment horizontal="left" vertical="top"/>
    </xf>
    <xf numFmtId="0" fontId="15" fillId="0" borderId="5" xfId="0" applyFont="1" applyBorder="1" applyAlignment="1">
      <alignment horizontal="left" vertical="center" wrapText="1"/>
    </xf>
    <xf numFmtId="0" fontId="19" fillId="0" borderId="5" xfId="0" applyFont="1" applyBorder="1" applyAlignment="1">
      <alignment horizontal="left" vertical="center" wrapText="1"/>
    </xf>
    <xf numFmtId="168" fontId="15" fillId="0" borderId="5" xfId="0" applyNumberFormat="1" applyFont="1" applyBorder="1" applyAlignment="1">
      <alignment horizontal="left" vertical="center" wrapText="1"/>
    </xf>
    <xf numFmtId="0" fontId="15" fillId="0" borderId="5" xfId="0" applyFont="1" applyBorder="1" applyAlignment="1">
      <alignment vertical="center" wrapText="1"/>
    </xf>
    <xf numFmtId="0" fontId="17" fillId="0" borderId="6" xfId="0" applyFont="1" applyBorder="1" applyAlignment="1">
      <alignment horizontal="left" vertical="top" wrapText="1"/>
    </xf>
    <xf numFmtId="168" fontId="15" fillId="0" borderId="6" xfId="0" applyNumberFormat="1" applyFont="1" applyBorder="1" applyAlignment="1">
      <alignment horizontal="left" vertical="center" wrapText="1"/>
    </xf>
    <xf numFmtId="49" fontId="15" fillId="0" borderId="0" xfId="0" applyNumberFormat="1" applyFont="1" applyAlignment="1">
      <alignment horizontal="center" vertical="top"/>
    </xf>
    <xf numFmtId="0" fontId="15" fillId="0" borderId="0" xfId="0" applyFont="1"/>
    <xf numFmtId="165" fontId="17" fillId="0" borderId="15" xfId="2" applyFont="1" applyFill="1" applyBorder="1" applyAlignment="1">
      <alignment vertical="center"/>
    </xf>
    <xf numFmtId="40" fontId="17" fillId="0" borderId="15" xfId="0" applyNumberFormat="1" applyFont="1" applyBorder="1" applyAlignment="1">
      <alignment vertical="center"/>
    </xf>
    <xf numFmtId="49" fontId="17" fillId="0" borderId="0" xfId="0" applyNumberFormat="1" applyFont="1" applyAlignment="1">
      <alignment horizontal="center" vertical="top"/>
    </xf>
    <xf numFmtId="0" fontId="17" fillId="0" borderId="0" xfId="0" applyFont="1"/>
    <xf numFmtId="49" fontId="15" fillId="0" borderId="0" xfId="0" applyNumberFormat="1" applyFont="1"/>
    <xf numFmtId="0" fontId="15" fillId="0" borderId="6" xfId="0" applyFont="1" applyBorder="1" applyAlignment="1">
      <alignment horizontal="left" vertical="top" wrapText="1"/>
    </xf>
    <xf numFmtId="0" fontId="15" fillId="0" borderId="6" xfId="0" applyFont="1" applyBorder="1" applyAlignment="1">
      <alignment horizontal="center" vertical="top" wrapText="1"/>
    </xf>
    <xf numFmtId="0" fontId="15" fillId="0" borderId="6" xfId="0" applyFont="1" applyBorder="1" applyAlignment="1">
      <alignment horizontal="center" wrapText="1"/>
    </xf>
    <xf numFmtId="0" fontId="15" fillId="0" borderId="18" xfId="0" applyFont="1" applyBorder="1" applyAlignment="1">
      <alignment horizontal="left" vertical="center" wrapText="1"/>
    </xf>
    <xf numFmtId="40" fontId="15" fillId="0" borderId="0" xfId="0" applyNumberFormat="1" applyFont="1" applyAlignment="1">
      <alignment horizontal="center" vertical="center"/>
    </xf>
    <xf numFmtId="169" fontId="15" fillId="0" borderId="0" xfId="0" applyNumberFormat="1" applyFont="1" applyAlignment="1">
      <alignment horizontal="center" vertical="top"/>
    </xf>
    <xf numFmtId="0" fontId="15" fillId="2" borderId="12" xfId="0" applyFont="1" applyFill="1" applyBorder="1" applyAlignment="1">
      <alignment vertical="center"/>
    </xf>
    <xf numFmtId="0" fontId="15" fillId="2" borderId="13" xfId="0" applyFont="1" applyFill="1" applyBorder="1" applyAlignment="1">
      <alignment vertical="top"/>
    </xf>
    <xf numFmtId="0" fontId="15" fillId="2" borderId="13" xfId="0" applyFont="1" applyFill="1" applyBorder="1" applyAlignment="1">
      <alignment vertical="center"/>
    </xf>
    <xf numFmtId="4" fontId="17" fillId="2" borderId="14" xfId="0" applyNumberFormat="1" applyFont="1" applyFill="1" applyBorder="1" applyAlignment="1">
      <alignment vertical="center"/>
    </xf>
    <xf numFmtId="165" fontId="15" fillId="0" borderId="0" xfId="0" applyNumberFormat="1" applyFont="1"/>
    <xf numFmtId="170" fontId="15" fillId="0" borderId="6" xfId="0" applyNumberFormat="1" applyFont="1" applyBorder="1" applyAlignment="1">
      <alignment horizontal="left" vertical="center" wrapText="1"/>
    </xf>
    <xf numFmtId="171" fontId="15" fillId="0" borderId="15" xfId="0" applyNumberFormat="1" applyFont="1" applyBorder="1" applyAlignment="1">
      <alignment vertical="center"/>
    </xf>
    <xf numFmtId="0" fontId="5" fillId="2" borderId="22" xfId="0" applyFont="1" applyFill="1" applyBorder="1" applyAlignment="1">
      <alignment horizontal="center" vertical="top" wrapText="1"/>
    </xf>
    <xf numFmtId="0" fontId="5" fillId="2" borderId="23" xfId="0" applyFont="1" applyFill="1" applyBorder="1" applyAlignment="1">
      <alignment horizontal="center" vertical="top" wrapText="1"/>
    </xf>
    <xf numFmtId="0" fontId="4" fillId="2" borderId="23" xfId="0" applyFont="1" applyFill="1" applyBorder="1" applyAlignment="1">
      <alignment horizontal="center" vertical="top" wrapText="1"/>
    </xf>
    <xf numFmtId="0" fontId="4" fillId="2" borderId="23" xfId="0" applyFont="1" applyFill="1" applyBorder="1" applyAlignment="1">
      <alignment horizontal="left" vertical="top" wrapText="1" indent="2"/>
    </xf>
    <xf numFmtId="0" fontId="4" fillId="2" borderId="24" xfId="0" applyFont="1" applyFill="1" applyBorder="1" applyAlignment="1">
      <alignment horizontal="left" vertical="top" wrapText="1" indent="3"/>
    </xf>
    <xf numFmtId="164" fontId="5" fillId="0" borderId="20" xfId="0" applyNumberFormat="1" applyFont="1" applyBorder="1" applyAlignment="1">
      <alignment vertical="center" wrapText="1"/>
    </xf>
    <xf numFmtId="0" fontId="0" fillId="0" borderId="21" xfId="0" applyBorder="1" applyAlignment="1">
      <alignment horizontal="center" vertical="center" wrapText="1"/>
    </xf>
    <xf numFmtId="164" fontId="5" fillId="0" borderId="25" xfId="0" applyNumberFormat="1" applyFont="1" applyBorder="1" applyAlignment="1">
      <alignment vertical="top" wrapText="1"/>
    </xf>
    <xf numFmtId="0" fontId="5" fillId="0" borderId="18" xfId="0" applyFont="1" applyBorder="1" applyAlignment="1">
      <alignment horizontal="center" vertical="center" wrapText="1"/>
    </xf>
    <xf numFmtId="0" fontId="8" fillId="0" borderId="18" xfId="0" applyFont="1" applyBorder="1" applyAlignment="1">
      <alignment horizontal="left" vertical="top" wrapText="1"/>
    </xf>
    <xf numFmtId="0" fontId="5" fillId="0" borderId="26" xfId="0" applyFont="1" applyBorder="1" applyAlignment="1">
      <alignment horizontal="left" vertical="center" wrapText="1"/>
    </xf>
    <xf numFmtId="0" fontId="15" fillId="2" borderId="22" xfId="0" applyFont="1" applyFill="1" applyBorder="1" applyAlignment="1">
      <alignment horizontal="center" vertical="top" wrapText="1"/>
    </xf>
    <xf numFmtId="0" fontId="15" fillId="2" borderId="23" xfId="0" applyFont="1" applyFill="1" applyBorder="1" applyAlignment="1">
      <alignment horizontal="center" vertical="top" wrapText="1"/>
    </xf>
    <xf numFmtId="0" fontId="17" fillId="2" borderId="23" xfId="0" applyFont="1" applyFill="1" applyBorder="1" applyAlignment="1">
      <alignment horizontal="center" vertical="top" wrapText="1"/>
    </xf>
    <xf numFmtId="0" fontId="17" fillId="2" borderId="23" xfId="0" applyFont="1" applyFill="1" applyBorder="1" applyAlignment="1">
      <alignment horizontal="left" vertical="top" wrapText="1" indent="2"/>
    </xf>
    <xf numFmtId="0" fontId="17" fillId="2" borderId="24" xfId="0" applyFont="1" applyFill="1" applyBorder="1" applyAlignment="1">
      <alignment horizontal="left" vertical="top" wrapText="1" indent="3"/>
    </xf>
    <xf numFmtId="0" fontId="15" fillId="0" borderId="21" xfId="0" applyFont="1" applyBorder="1" applyAlignment="1">
      <alignment horizontal="left" vertical="center" wrapText="1"/>
    </xf>
    <xf numFmtId="0" fontId="15" fillId="0" borderId="25" xfId="0" applyFont="1" applyBorder="1" applyAlignment="1">
      <alignment vertical="center" wrapText="1"/>
    </xf>
    <xf numFmtId="0" fontId="15" fillId="0" borderId="18" xfId="0" applyFont="1" applyBorder="1" applyAlignment="1">
      <alignment horizontal="left" wrapText="1"/>
    </xf>
    <xf numFmtId="166" fontId="17" fillId="0" borderId="18" xfId="0" applyNumberFormat="1" applyFont="1" applyBorder="1" applyAlignment="1">
      <alignment horizontal="left" vertical="center" shrinkToFit="1"/>
    </xf>
    <xf numFmtId="166" fontId="15" fillId="0" borderId="18" xfId="0" applyNumberFormat="1" applyFont="1" applyBorder="1" applyAlignment="1">
      <alignment horizontal="center" vertical="center" shrinkToFit="1"/>
    </xf>
    <xf numFmtId="0" fontId="15" fillId="0" borderId="18" xfId="0" applyFont="1" applyBorder="1" applyAlignment="1">
      <alignment horizontal="center" vertical="center" wrapText="1"/>
    </xf>
    <xf numFmtId="166" fontId="15" fillId="0" borderId="18" xfId="0" applyNumberFormat="1" applyFont="1" applyBorder="1" applyAlignment="1">
      <alignment horizontal="left" vertical="center" shrinkToFit="1"/>
    </xf>
    <xf numFmtId="0" fontId="15" fillId="0" borderId="17" xfId="4" applyFont="1" applyBorder="1" applyAlignment="1">
      <alignment horizontal="left" vertical="center" wrapText="1"/>
    </xf>
    <xf numFmtId="43" fontId="5" fillId="0" borderId="0" xfId="0" applyNumberFormat="1" applyFont="1" applyAlignment="1">
      <alignment vertical="top"/>
    </xf>
    <xf numFmtId="0" fontId="15" fillId="2"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left" vertical="top" wrapText="1" indent="2"/>
    </xf>
    <xf numFmtId="172" fontId="17" fillId="2" borderId="1" xfId="0" applyNumberFormat="1" applyFont="1" applyFill="1" applyBorder="1" applyAlignment="1">
      <alignment horizontal="left" vertical="top" wrapText="1" indent="3"/>
    </xf>
    <xf numFmtId="0" fontId="15" fillId="0" borderId="5" xfId="0" applyFont="1" applyBorder="1" applyAlignment="1">
      <alignment horizontal="left" wrapText="1"/>
    </xf>
    <xf numFmtId="164" fontId="15" fillId="0" borderId="5" xfId="0" applyNumberFormat="1" applyFont="1" applyBorder="1" applyAlignment="1">
      <alignment wrapText="1"/>
    </xf>
    <xf numFmtId="172" fontId="15" fillId="0" borderId="5" xfId="0" applyNumberFormat="1" applyFont="1" applyBorder="1" applyAlignment="1">
      <alignment wrapText="1"/>
    </xf>
    <xf numFmtId="0" fontId="15" fillId="0" borderId="15" xfId="0" applyFont="1" applyBorder="1"/>
    <xf numFmtId="0" fontId="15" fillId="0" borderId="15" xfId="0" applyFont="1" applyBorder="1" applyAlignment="1">
      <alignment horizontal="center"/>
    </xf>
    <xf numFmtId="164" fontId="15" fillId="0" borderId="15" xfId="2" applyNumberFormat="1" applyFont="1" applyFill="1" applyBorder="1" applyAlignment="1"/>
    <xf numFmtId="172" fontId="15" fillId="0" borderId="15" xfId="0" applyNumberFormat="1" applyFont="1" applyBorder="1"/>
    <xf numFmtId="49" fontId="17" fillId="0" borderId="15" xfId="0" applyNumberFormat="1" applyFont="1" applyBorder="1" applyAlignment="1">
      <alignment vertical="top"/>
    </xf>
    <xf numFmtId="49" fontId="17" fillId="0" borderId="15" xfId="0" applyNumberFormat="1" applyFont="1" applyBorder="1" applyAlignment="1">
      <alignment vertical="top" wrapText="1"/>
    </xf>
    <xf numFmtId="49" fontId="17" fillId="0" borderId="15" xfId="0" applyNumberFormat="1" applyFont="1" applyBorder="1" applyAlignment="1">
      <alignment horizontal="center" wrapText="1"/>
    </xf>
    <xf numFmtId="0" fontId="17" fillId="0" borderId="15" xfId="0" applyFont="1" applyBorder="1" applyAlignment="1">
      <alignment horizontal="center"/>
    </xf>
    <xf numFmtId="164" fontId="17" fillId="0" borderId="15" xfId="2" applyNumberFormat="1" applyFont="1" applyFill="1" applyBorder="1" applyAlignment="1"/>
    <xf numFmtId="172" fontId="17" fillId="0" borderId="15" xfId="0" applyNumberFormat="1" applyFont="1" applyBorder="1"/>
    <xf numFmtId="49" fontId="15" fillId="0" borderId="15" xfId="0" applyNumberFormat="1" applyFont="1" applyBorder="1" applyAlignment="1">
      <alignment vertical="top"/>
    </xf>
    <xf numFmtId="49" fontId="15" fillId="0" borderId="15" xfId="0" applyNumberFormat="1" applyFont="1" applyBorder="1" applyAlignment="1">
      <alignment vertical="top" wrapText="1"/>
    </xf>
    <xf numFmtId="49" fontId="15" fillId="0" borderId="15" xfId="0" applyNumberFormat="1" applyFont="1" applyBorder="1" applyAlignment="1">
      <alignment horizontal="center" wrapText="1"/>
    </xf>
    <xf numFmtId="164" fontId="15" fillId="0" borderId="16" xfId="2" applyNumberFormat="1" applyFont="1" applyFill="1" applyBorder="1" applyAlignment="1"/>
    <xf numFmtId="0" fontId="15" fillId="0" borderId="16" xfId="0" applyFont="1" applyBorder="1"/>
    <xf numFmtId="49" fontId="15" fillId="0" borderId="16" xfId="0" applyNumberFormat="1" applyFont="1" applyBorder="1" applyAlignment="1">
      <alignment horizontal="center" wrapText="1"/>
    </xf>
    <xf numFmtId="0" fontId="15" fillId="0" borderId="16" xfId="0" applyFont="1" applyBorder="1" applyAlignment="1">
      <alignment horizontal="center"/>
    </xf>
    <xf numFmtId="49" fontId="15" fillId="0" borderId="16" xfId="0" applyNumberFormat="1" applyFont="1" applyBorder="1" applyAlignment="1">
      <alignment vertical="top"/>
    </xf>
    <xf numFmtId="49" fontId="15" fillId="0" borderId="16" xfId="0" applyNumberFormat="1" applyFont="1" applyBorder="1" applyAlignment="1">
      <alignment vertical="top" wrapText="1"/>
    </xf>
    <xf numFmtId="0" fontId="15" fillId="2" borderId="13" xfId="0" applyFont="1" applyFill="1" applyBorder="1" applyAlignment="1">
      <alignment vertical="center" wrapText="1"/>
    </xf>
    <xf numFmtId="172" fontId="15" fillId="2" borderId="14" xfId="0" applyNumberFormat="1" applyFont="1" applyFill="1" applyBorder="1" applyAlignment="1">
      <alignment vertical="center" wrapText="1"/>
    </xf>
    <xf numFmtId="0" fontId="15" fillId="0" borderId="0" xfId="0" applyFont="1" applyAlignment="1">
      <alignment horizontal="left" vertical="center"/>
    </xf>
    <xf numFmtId="0" fontId="15" fillId="0" borderId="12" xfId="0" applyFont="1" applyBorder="1" applyAlignment="1">
      <alignment horizontal="left" wrapText="1"/>
    </xf>
    <xf numFmtId="0" fontId="15" fillId="0" borderId="13" xfId="0" applyFont="1" applyBorder="1" applyAlignment="1">
      <alignment horizontal="left" wrapText="1"/>
    </xf>
    <xf numFmtId="0" fontId="15" fillId="0" borderId="13" xfId="0" applyFont="1" applyBorder="1" applyAlignment="1">
      <alignment horizontal="left" vertical="top" wrapText="1"/>
    </xf>
    <xf numFmtId="0" fontId="15" fillId="0" borderId="13" xfId="0" applyFont="1" applyBorder="1" applyAlignment="1">
      <alignment wrapText="1"/>
    </xf>
    <xf numFmtId="172" fontId="15" fillId="0" borderId="14" xfId="0" applyNumberFormat="1" applyFont="1" applyBorder="1" applyAlignment="1">
      <alignment horizontal="left" wrapText="1"/>
    </xf>
    <xf numFmtId="0" fontId="15" fillId="0" borderId="6" xfId="0" applyFont="1" applyBorder="1" applyAlignment="1">
      <alignment horizontal="left" wrapText="1"/>
    </xf>
    <xf numFmtId="164" fontId="15" fillId="0" borderId="6" xfId="0" applyNumberFormat="1" applyFont="1" applyBorder="1" applyAlignment="1">
      <alignment wrapText="1"/>
    </xf>
    <xf numFmtId="172" fontId="15" fillId="0" borderId="6" xfId="0" applyNumberFormat="1" applyFont="1" applyBorder="1" applyAlignment="1">
      <alignment wrapText="1"/>
    </xf>
    <xf numFmtId="1" fontId="15" fillId="0" borderId="6" xfId="0" applyNumberFormat="1" applyFont="1" applyBorder="1" applyAlignment="1">
      <alignment horizontal="center" shrinkToFit="1"/>
    </xf>
    <xf numFmtId="164" fontId="15" fillId="0" borderId="13" xfId="0" applyNumberFormat="1" applyFont="1" applyBorder="1" applyAlignment="1">
      <alignment wrapText="1"/>
    </xf>
    <xf numFmtId="49" fontId="17" fillId="0" borderId="15" xfId="0" applyNumberFormat="1" applyFont="1" applyBorder="1"/>
    <xf numFmtId="49" fontId="17" fillId="0" borderId="15" xfId="0" applyNumberFormat="1" applyFont="1" applyBorder="1" applyAlignment="1">
      <alignment wrapText="1"/>
    </xf>
    <xf numFmtId="40" fontId="17" fillId="0" borderId="15" xfId="0" applyNumberFormat="1" applyFont="1" applyBorder="1" applyAlignment="1">
      <alignment horizontal="center"/>
    </xf>
    <xf numFmtId="49" fontId="15" fillId="0" borderId="15" xfId="0" applyNumberFormat="1" applyFont="1" applyBorder="1"/>
    <xf numFmtId="49" fontId="15" fillId="0" borderId="15" xfId="0" applyNumberFormat="1" applyFont="1" applyBorder="1" applyAlignment="1">
      <alignment wrapText="1"/>
    </xf>
    <xf numFmtId="40" fontId="15" fillId="0" borderId="15" xfId="0" applyNumberFormat="1" applyFont="1" applyBorder="1" applyAlignment="1">
      <alignment horizontal="center"/>
    </xf>
    <xf numFmtId="49" fontId="15" fillId="0" borderId="19" xfId="0" applyNumberFormat="1" applyFont="1" applyBorder="1" applyAlignment="1">
      <alignment wrapText="1"/>
    </xf>
    <xf numFmtId="0" fontId="15" fillId="0" borderId="6" xfId="0" applyFont="1" applyBorder="1" applyAlignment="1">
      <alignment horizontal="right" vertical="top" wrapText="1" indent="1"/>
    </xf>
    <xf numFmtId="172" fontId="15" fillId="0" borderId="6" xfId="0" applyNumberFormat="1" applyFont="1" applyBorder="1" applyAlignment="1">
      <alignment horizontal="left" wrapText="1"/>
    </xf>
    <xf numFmtId="164" fontId="15" fillId="0" borderId="15" xfId="3" applyNumberFormat="1" applyFont="1" applyFill="1" applyBorder="1" applyAlignment="1"/>
    <xf numFmtId="9" fontId="15" fillId="0" borderId="15" xfId="3" applyFont="1" applyFill="1" applyBorder="1" applyAlignment="1"/>
    <xf numFmtId="165" fontId="15" fillId="0" borderId="15" xfId="2" applyFont="1" applyFill="1" applyBorder="1" applyAlignment="1"/>
    <xf numFmtId="167" fontId="15" fillId="0" borderId="6" xfId="0" applyNumberFormat="1" applyFont="1" applyBorder="1" applyAlignment="1">
      <alignment horizontal="left" vertical="top" indent="1" shrinkToFit="1"/>
    </xf>
    <xf numFmtId="0" fontId="15" fillId="0" borderId="6" xfId="0" applyFont="1" applyBorder="1" applyAlignment="1">
      <alignment vertical="top" wrapText="1"/>
    </xf>
    <xf numFmtId="0" fontId="15" fillId="0" borderId="6" xfId="0" applyFont="1" applyBorder="1" applyAlignment="1">
      <alignment wrapText="1"/>
    </xf>
    <xf numFmtId="172" fontId="15" fillId="0" borderId="6" xfId="0" applyNumberFormat="1" applyFont="1" applyBorder="1" applyAlignment="1">
      <alignment horizontal="center" wrapText="1"/>
    </xf>
    <xf numFmtId="172" fontId="15" fillId="2" borderId="14" xfId="0" applyNumberFormat="1" applyFont="1" applyFill="1" applyBorder="1" applyAlignment="1">
      <alignment vertical="center"/>
    </xf>
    <xf numFmtId="172" fontId="15" fillId="0" borderId="0" xfId="0" applyNumberFormat="1" applyFont="1" applyAlignment="1">
      <alignment horizontal="left" vertical="top"/>
    </xf>
    <xf numFmtId="0" fontId="17" fillId="0" borderId="2" xfId="0" applyFont="1" applyBorder="1" applyAlignment="1">
      <alignment horizontal="right" vertical="top" wrapText="1"/>
    </xf>
    <xf numFmtId="0" fontId="15" fillId="0" borderId="3" xfId="0" applyFont="1" applyBorder="1" applyAlignment="1">
      <alignment horizontal="right" vertical="top" wrapText="1"/>
    </xf>
    <xf numFmtId="0" fontId="15" fillId="0" borderId="4" xfId="0" applyFont="1" applyBorder="1" applyAlignment="1">
      <alignment horizontal="right" vertical="top"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4" fillId="0" borderId="4" xfId="0" applyFont="1" applyBorder="1" applyAlignment="1">
      <alignment horizontal="righ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center"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4"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4" fillId="0" borderId="5" xfId="0" applyFont="1" applyBorder="1" applyAlignment="1">
      <alignment horizontal="left" vertical="top" wrapText="1" indent="1"/>
    </xf>
    <xf numFmtId="0" fontId="4" fillId="0" borderId="7" xfId="0" applyFont="1" applyBorder="1" applyAlignment="1">
      <alignment horizontal="left" vertical="top" wrapText="1" inden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cellXfs>
  <cellStyles count="5">
    <cellStyle name="Comma" xfId="2" builtinId="3"/>
    <cellStyle name="Normal" xfId="0" builtinId="0"/>
    <cellStyle name="Normal 2" xfId="1" xr:uid="{E5164184-BFC8-46AD-8A25-BFF1F55D87B9}"/>
    <cellStyle name="Normal 3" xfId="4" xr:uid="{21279DCB-4D22-49F9-94DB-523428E41A69}"/>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99060</xdr:colOff>
          <xdr:row>0</xdr:row>
          <xdr:rowOff>76200</xdr:rowOff>
        </xdr:from>
        <xdr:to>
          <xdr:col>1</xdr:col>
          <xdr:colOff>358140</xdr:colOff>
          <xdr:row>0</xdr:row>
          <xdr:rowOff>876300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114300</xdr:rowOff>
        </xdr:from>
        <xdr:to>
          <xdr:col>1</xdr:col>
          <xdr:colOff>259080</xdr:colOff>
          <xdr:row>0</xdr:row>
          <xdr:rowOff>914400</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99060</xdr:colOff>
          <xdr:row>0</xdr:row>
          <xdr:rowOff>76200</xdr:rowOff>
        </xdr:from>
        <xdr:to>
          <xdr:col>1</xdr:col>
          <xdr:colOff>358140</xdr:colOff>
          <xdr:row>0</xdr:row>
          <xdr:rowOff>876300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8"/>
  <sheetViews>
    <sheetView tabSelected="1" view="pageBreakPreview" topLeftCell="B150" zoomScaleNormal="100" zoomScaleSheetLayoutView="100" workbookViewId="0">
      <selection activeCell="J113" sqref="J113"/>
    </sheetView>
  </sheetViews>
  <sheetFormatPr defaultColWidth="8.88671875" defaultRowHeight="13.2" x14ac:dyDescent="0.25"/>
  <cols>
    <col min="1" max="1" width="8.77734375" style="116" customWidth="1"/>
    <col min="2" max="2" width="10.77734375" style="116" customWidth="1"/>
    <col min="3" max="3" width="36.33203125" style="116" customWidth="1"/>
    <col min="4" max="4" width="4.33203125" style="116" customWidth="1"/>
    <col min="5" max="5" width="7.77734375" style="116" customWidth="1"/>
    <col min="6" max="6" width="12.77734375" style="116" customWidth="1"/>
    <col min="7" max="7" width="15.21875" style="116" customWidth="1"/>
    <col min="8" max="8" width="15.77734375" style="224" customWidth="1"/>
    <col min="9" max="16384" width="8.88671875" style="116"/>
  </cols>
  <sheetData>
    <row r="1" spans="1:12" ht="76.2" customHeight="1" x14ac:dyDescent="0.25">
      <c r="A1" s="225" t="s">
        <v>273</v>
      </c>
      <c r="B1" s="226"/>
      <c r="C1" s="226"/>
      <c r="D1" s="226"/>
      <c r="E1" s="226"/>
      <c r="F1" s="226"/>
      <c r="G1" s="226"/>
      <c r="H1" s="227"/>
    </row>
    <row r="2" spans="1:12" ht="30" customHeight="1" x14ac:dyDescent="0.25">
      <c r="A2" s="168" t="s">
        <v>200</v>
      </c>
      <c r="B2" s="168" t="s">
        <v>201</v>
      </c>
      <c r="C2" s="169" t="s">
        <v>11</v>
      </c>
      <c r="D2" s="169" t="s">
        <v>8</v>
      </c>
      <c r="E2" s="169" t="s">
        <v>12</v>
      </c>
      <c r="F2" s="169" t="s">
        <v>13</v>
      </c>
      <c r="G2" s="170" t="s">
        <v>14</v>
      </c>
      <c r="H2" s="171" t="s">
        <v>15</v>
      </c>
    </row>
    <row r="3" spans="1:12" ht="29.25" customHeight="1" x14ac:dyDescent="0.25">
      <c r="A3" s="117"/>
      <c r="B3" s="117" t="s">
        <v>24</v>
      </c>
      <c r="C3" s="118" t="s">
        <v>267</v>
      </c>
      <c r="D3" s="117"/>
      <c r="E3" s="172"/>
      <c r="F3" s="172"/>
      <c r="G3" s="173"/>
      <c r="H3" s="174"/>
    </row>
    <row r="4" spans="1:12" s="124" customFormat="1" x14ac:dyDescent="0.25">
      <c r="A4" s="175"/>
      <c r="B4" s="175"/>
      <c r="C4" s="175"/>
      <c r="D4" s="175"/>
      <c r="E4" s="175"/>
      <c r="F4" s="176"/>
      <c r="G4" s="177"/>
      <c r="H4" s="178" t="str">
        <f t="shared" ref="H4:H6" si="0">IF(G4="","",F4*G4)</f>
        <v/>
      </c>
      <c r="I4" s="123"/>
      <c r="J4" s="123"/>
      <c r="K4" s="123"/>
      <c r="L4" s="123"/>
    </row>
    <row r="5" spans="1:12" s="128" customFormat="1" ht="26.4" x14ac:dyDescent="0.25">
      <c r="A5" s="179" t="s">
        <v>1</v>
      </c>
      <c r="B5" s="180" t="s">
        <v>26</v>
      </c>
      <c r="C5" s="180" t="s">
        <v>27</v>
      </c>
      <c r="D5" s="180"/>
      <c r="E5" s="181"/>
      <c r="F5" s="182"/>
      <c r="G5" s="183"/>
      <c r="H5" s="184" t="str">
        <f t="shared" si="0"/>
        <v/>
      </c>
      <c r="I5" s="127"/>
      <c r="J5" s="127"/>
      <c r="K5" s="127"/>
      <c r="L5" s="127"/>
    </row>
    <row r="6" spans="1:12" s="124" customFormat="1" x14ac:dyDescent="0.25">
      <c r="A6" s="175"/>
      <c r="B6" s="175"/>
      <c r="C6" s="175"/>
      <c r="D6" s="175"/>
      <c r="E6" s="175"/>
      <c r="F6" s="176"/>
      <c r="G6" s="177"/>
      <c r="H6" s="178" t="str">
        <f t="shared" si="0"/>
        <v/>
      </c>
      <c r="I6" s="123"/>
      <c r="J6" s="123"/>
      <c r="K6" s="123"/>
      <c r="L6" s="123"/>
    </row>
    <row r="7" spans="1:12" s="124" customFormat="1" x14ac:dyDescent="0.25">
      <c r="A7" s="185" t="s">
        <v>25</v>
      </c>
      <c r="B7" s="186" t="s">
        <v>16</v>
      </c>
      <c r="C7" s="186" t="s">
        <v>28</v>
      </c>
      <c r="D7" s="186"/>
      <c r="E7" s="187" t="s">
        <v>29</v>
      </c>
      <c r="F7" s="176">
        <v>1</v>
      </c>
      <c r="G7" s="177">
        <v>5000</v>
      </c>
      <c r="H7" s="178">
        <v>5000</v>
      </c>
      <c r="I7" s="123"/>
      <c r="J7" s="123"/>
      <c r="K7" s="123"/>
      <c r="L7" s="123"/>
    </row>
    <row r="8" spans="1:12" s="124" customFormat="1" x14ac:dyDescent="0.25">
      <c r="A8" s="175"/>
      <c r="B8" s="175"/>
      <c r="C8" s="175"/>
      <c r="D8" s="175"/>
      <c r="E8" s="175"/>
      <c r="F8" s="176"/>
      <c r="G8" s="177"/>
      <c r="H8" s="178"/>
      <c r="I8" s="123"/>
      <c r="J8" s="123"/>
      <c r="K8" s="123"/>
      <c r="L8" s="123"/>
    </row>
    <row r="9" spans="1:12" s="124" customFormat="1" ht="39.6" x14ac:dyDescent="0.25">
      <c r="A9" s="185" t="s">
        <v>51</v>
      </c>
      <c r="B9" s="186" t="s">
        <v>30</v>
      </c>
      <c r="C9" s="186" t="s">
        <v>198</v>
      </c>
      <c r="D9" s="186"/>
      <c r="E9" s="187" t="s">
        <v>0</v>
      </c>
      <c r="F9" s="176">
        <v>1</v>
      </c>
      <c r="G9" s="177">
        <v>5000</v>
      </c>
      <c r="H9" s="178">
        <v>5000</v>
      </c>
      <c r="I9" s="123"/>
      <c r="J9" s="123"/>
      <c r="K9" s="123"/>
      <c r="L9" s="123"/>
    </row>
    <row r="10" spans="1:12" s="124" customFormat="1" x14ac:dyDescent="0.25">
      <c r="A10" s="175"/>
      <c r="B10" s="175"/>
      <c r="C10" s="175"/>
      <c r="D10" s="175"/>
      <c r="E10" s="175"/>
      <c r="F10" s="176"/>
      <c r="G10" s="177"/>
      <c r="H10" s="178"/>
      <c r="I10" s="123"/>
      <c r="J10" s="123"/>
      <c r="K10" s="123"/>
      <c r="L10" s="123"/>
    </row>
    <row r="11" spans="1:12" s="124" customFormat="1" ht="39.6" x14ac:dyDescent="0.25">
      <c r="A11" s="185" t="s">
        <v>76</v>
      </c>
      <c r="B11" s="186" t="s">
        <v>32</v>
      </c>
      <c r="C11" s="186" t="s">
        <v>33</v>
      </c>
      <c r="D11" s="186"/>
      <c r="E11" s="187" t="s">
        <v>0</v>
      </c>
      <c r="F11" s="176">
        <v>1</v>
      </c>
      <c r="G11" s="177">
        <v>5000</v>
      </c>
      <c r="H11" s="178">
        <v>5000</v>
      </c>
      <c r="I11" s="123"/>
      <c r="J11" s="123"/>
      <c r="K11" s="123"/>
      <c r="L11" s="123"/>
    </row>
    <row r="12" spans="1:12" s="124" customFormat="1" x14ac:dyDescent="0.25">
      <c r="A12" s="175"/>
      <c r="B12" s="175"/>
      <c r="C12" s="175"/>
      <c r="D12" s="175"/>
      <c r="E12" s="175"/>
      <c r="F12" s="176"/>
      <c r="G12" s="177"/>
      <c r="H12" s="178"/>
      <c r="I12" s="123"/>
      <c r="J12" s="123"/>
      <c r="K12" s="123"/>
      <c r="L12" s="123"/>
    </row>
    <row r="13" spans="1:12" s="124" customFormat="1" ht="26.4" x14ac:dyDescent="0.25">
      <c r="A13" s="185" t="s">
        <v>66</v>
      </c>
      <c r="B13" s="186"/>
      <c r="C13" s="186" t="s">
        <v>34</v>
      </c>
      <c r="D13" s="186"/>
      <c r="E13" s="187" t="s">
        <v>0</v>
      </c>
      <c r="F13" s="176">
        <v>1</v>
      </c>
      <c r="G13" s="177">
        <v>5000</v>
      </c>
      <c r="H13" s="178">
        <v>5000</v>
      </c>
      <c r="I13" s="123"/>
      <c r="J13" s="123"/>
      <c r="K13" s="123"/>
      <c r="L13" s="123"/>
    </row>
    <row r="14" spans="1:12" s="124" customFormat="1" x14ac:dyDescent="0.25">
      <c r="A14" s="175"/>
      <c r="B14" s="175"/>
      <c r="C14" s="175"/>
      <c r="D14" s="175"/>
      <c r="E14" s="175"/>
      <c r="F14" s="176"/>
      <c r="G14" s="177"/>
      <c r="H14" s="178"/>
      <c r="I14" s="123"/>
      <c r="J14" s="123"/>
      <c r="K14" s="123"/>
      <c r="L14" s="123"/>
    </row>
    <row r="15" spans="1:12" s="124" customFormat="1" ht="26.4" x14ac:dyDescent="0.25">
      <c r="A15" s="185" t="s">
        <v>77</v>
      </c>
      <c r="B15" s="186"/>
      <c r="C15" s="186" t="s">
        <v>35</v>
      </c>
      <c r="D15" s="186"/>
      <c r="E15" s="187" t="s">
        <v>0</v>
      </c>
      <c r="F15" s="176">
        <v>1</v>
      </c>
      <c r="G15" s="177">
        <v>5000</v>
      </c>
      <c r="H15" s="178">
        <v>5000</v>
      </c>
      <c r="I15" s="123"/>
      <c r="J15" s="123"/>
      <c r="K15" s="123"/>
      <c r="L15" s="123"/>
    </row>
    <row r="16" spans="1:12" s="124" customFormat="1" x14ac:dyDescent="0.25">
      <c r="A16" s="175"/>
      <c r="B16" s="175"/>
      <c r="C16" s="175"/>
      <c r="D16" s="175"/>
      <c r="E16" s="175"/>
      <c r="F16" s="176"/>
      <c r="G16" s="177"/>
      <c r="H16" s="178"/>
      <c r="I16" s="123"/>
      <c r="J16" s="123"/>
      <c r="K16" s="123"/>
      <c r="L16" s="123"/>
    </row>
    <row r="17" spans="1:12" s="128" customFormat="1" ht="19.2" customHeight="1" x14ac:dyDescent="0.25">
      <c r="A17" s="179" t="s">
        <v>78</v>
      </c>
      <c r="B17" s="180" t="s">
        <v>37</v>
      </c>
      <c r="C17" s="180" t="s">
        <v>38</v>
      </c>
      <c r="D17" s="180"/>
      <c r="E17" s="181"/>
      <c r="F17" s="182"/>
      <c r="G17" s="183"/>
      <c r="H17" s="184"/>
      <c r="I17" s="127"/>
      <c r="J17" s="127"/>
      <c r="K17" s="127"/>
      <c r="L17" s="127"/>
    </row>
    <row r="18" spans="1:12" s="128" customFormat="1" x14ac:dyDescent="0.25">
      <c r="A18" s="179" t="s">
        <v>36</v>
      </c>
      <c r="B18" s="180" t="s">
        <v>17</v>
      </c>
      <c r="C18" s="180" t="s">
        <v>39</v>
      </c>
      <c r="D18" s="180"/>
      <c r="E18" s="181"/>
      <c r="F18" s="182"/>
      <c r="G18" s="183"/>
      <c r="H18" s="184"/>
      <c r="I18" s="127"/>
      <c r="J18" s="127"/>
      <c r="K18" s="127"/>
      <c r="L18" s="127"/>
    </row>
    <row r="19" spans="1:12" s="124" customFormat="1" x14ac:dyDescent="0.25">
      <c r="A19" s="175"/>
      <c r="B19" s="175"/>
      <c r="C19" s="175"/>
      <c r="D19" s="175"/>
      <c r="E19" s="175"/>
      <c r="F19" s="176"/>
      <c r="G19" s="177"/>
      <c r="H19" s="178"/>
      <c r="I19" s="123"/>
      <c r="J19" s="123"/>
      <c r="K19" s="123"/>
      <c r="L19" s="123"/>
    </row>
    <row r="20" spans="1:12" s="124" customFormat="1" x14ac:dyDescent="0.25">
      <c r="A20" s="185" t="s">
        <v>257</v>
      </c>
      <c r="B20" s="186"/>
      <c r="C20" s="186" t="s">
        <v>40</v>
      </c>
      <c r="D20" s="186"/>
      <c r="E20" s="187" t="s">
        <v>29</v>
      </c>
      <c r="F20" s="176">
        <v>1</v>
      </c>
      <c r="G20" s="177"/>
      <c r="H20" s="178">
        <f>F20*G20</f>
        <v>0</v>
      </c>
      <c r="I20" s="123"/>
      <c r="J20" s="123"/>
      <c r="K20" s="123"/>
      <c r="L20" s="123"/>
    </row>
    <row r="21" spans="1:12" s="124" customFormat="1" x14ac:dyDescent="0.25">
      <c r="A21" s="175"/>
      <c r="B21" s="175"/>
      <c r="C21" s="175"/>
      <c r="D21" s="175"/>
      <c r="E21" s="175"/>
      <c r="F21" s="176"/>
      <c r="G21" s="177"/>
      <c r="H21" s="178"/>
      <c r="I21" s="123"/>
      <c r="J21" s="123"/>
      <c r="K21" s="123"/>
      <c r="L21" s="123"/>
    </row>
    <row r="22" spans="1:12" s="124" customFormat="1" x14ac:dyDescent="0.25">
      <c r="A22" s="185" t="s">
        <v>79</v>
      </c>
      <c r="B22" s="186"/>
      <c r="C22" s="186" t="s">
        <v>41</v>
      </c>
      <c r="D22" s="186"/>
      <c r="E22" s="187" t="s">
        <v>29</v>
      </c>
      <c r="F22" s="176">
        <v>1</v>
      </c>
      <c r="G22" s="177"/>
      <c r="H22" s="178">
        <f>F22*G22</f>
        <v>0</v>
      </c>
      <c r="I22" s="123"/>
      <c r="J22" s="123"/>
      <c r="K22" s="123"/>
      <c r="L22" s="123"/>
    </row>
    <row r="23" spans="1:12" s="124" customFormat="1" x14ac:dyDescent="0.25">
      <c r="A23" s="175"/>
      <c r="B23" s="175"/>
      <c r="C23" s="175"/>
      <c r="D23" s="175"/>
      <c r="E23" s="175"/>
      <c r="F23" s="176"/>
      <c r="G23" s="177"/>
      <c r="H23" s="178"/>
      <c r="I23" s="123"/>
      <c r="J23" s="123"/>
      <c r="K23" s="123"/>
      <c r="L23" s="123"/>
    </row>
    <row r="24" spans="1:12" s="124" customFormat="1" x14ac:dyDescent="0.25">
      <c r="A24" s="185"/>
      <c r="B24" s="186"/>
      <c r="C24" s="186"/>
      <c r="D24" s="186"/>
      <c r="E24" s="187"/>
      <c r="F24" s="176"/>
      <c r="G24" s="177"/>
      <c r="H24" s="178"/>
      <c r="I24" s="123"/>
      <c r="J24" s="123"/>
      <c r="K24" s="123"/>
      <c r="L24" s="123"/>
    </row>
    <row r="25" spans="1:12" s="124" customFormat="1" x14ac:dyDescent="0.25">
      <c r="A25" s="192"/>
      <c r="B25" s="193"/>
      <c r="C25" s="189"/>
      <c r="D25" s="189"/>
      <c r="E25" s="190"/>
      <c r="F25" s="191"/>
      <c r="G25" s="188"/>
      <c r="H25" s="178"/>
      <c r="I25" s="123"/>
      <c r="J25" s="123"/>
      <c r="K25" s="123"/>
      <c r="L25" s="123"/>
    </row>
    <row r="26" spans="1:12" s="124" customFormat="1" x14ac:dyDescent="0.25">
      <c r="A26" s="192"/>
      <c r="B26" s="193"/>
      <c r="C26" s="189"/>
      <c r="D26" s="189"/>
      <c r="E26" s="190"/>
      <c r="F26" s="191"/>
      <c r="G26" s="188"/>
      <c r="H26" s="178"/>
      <c r="I26" s="123"/>
      <c r="J26" s="123"/>
      <c r="K26" s="123"/>
      <c r="L26" s="123"/>
    </row>
    <row r="27" spans="1:12" s="124" customFormat="1" x14ac:dyDescent="0.25">
      <c r="A27" s="189"/>
      <c r="B27" s="193"/>
      <c r="C27" s="189"/>
      <c r="D27" s="189"/>
      <c r="E27" s="190"/>
      <c r="F27" s="191"/>
      <c r="G27" s="188"/>
      <c r="H27" s="178"/>
      <c r="I27" s="123"/>
      <c r="J27" s="123"/>
      <c r="K27" s="123"/>
      <c r="L27" s="123"/>
    </row>
    <row r="28" spans="1:12" s="196" customFormat="1" ht="24.75" customHeight="1" x14ac:dyDescent="0.25">
      <c r="A28" s="136" t="s">
        <v>268</v>
      </c>
      <c r="B28" s="194"/>
      <c r="C28" s="194"/>
      <c r="D28" s="194"/>
      <c r="E28" s="194"/>
      <c r="F28" s="194"/>
      <c r="G28" s="194"/>
      <c r="H28" s="195">
        <f>SUM(H4:H27)</f>
        <v>25000</v>
      </c>
    </row>
    <row r="29" spans="1:12" ht="18.600000000000001" customHeight="1" x14ac:dyDescent="0.25">
      <c r="A29" s="197"/>
      <c r="B29" s="198"/>
      <c r="C29" s="199" t="s">
        <v>269</v>
      </c>
      <c r="D29" s="199"/>
      <c r="E29" s="198"/>
      <c r="F29" s="198"/>
      <c r="G29" s="200"/>
      <c r="H29" s="201">
        <f>H28</f>
        <v>25000</v>
      </c>
    </row>
    <row r="30" spans="1:12" x14ac:dyDescent="0.25">
      <c r="A30" s="98"/>
      <c r="B30" s="131"/>
      <c r="C30" s="130"/>
      <c r="D30" s="130"/>
      <c r="E30" s="202"/>
      <c r="F30" s="202"/>
      <c r="G30" s="203"/>
      <c r="H30" s="204"/>
    </row>
    <row r="31" spans="1:12" s="128" customFormat="1" x14ac:dyDescent="0.25">
      <c r="A31" s="179"/>
      <c r="B31" s="180" t="s">
        <v>19</v>
      </c>
      <c r="C31" s="180" t="s">
        <v>42</v>
      </c>
      <c r="D31" s="180"/>
      <c r="E31" s="181"/>
      <c r="F31" s="182"/>
      <c r="G31" s="183"/>
      <c r="H31" s="184"/>
      <c r="I31" s="127"/>
      <c r="J31" s="127"/>
      <c r="K31" s="127"/>
      <c r="L31" s="127"/>
    </row>
    <row r="32" spans="1:12" s="124" customFormat="1" x14ac:dyDescent="0.25">
      <c r="A32" s="175"/>
      <c r="B32" s="175"/>
      <c r="C32" s="175"/>
      <c r="D32" s="175"/>
      <c r="E32" s="175"/>
      <c r="F32" s="176"/>
      <c r="G32" s="177"/>
      <c r="H32" s="178"/>
      <c r="I32" s="123"/>
      <c r="J32" s="123"/>
      <c r="K32" s="123"/>
      <c r="L32" s="123"/>
    </row>
    <row r="33" spans="1:12" s="124" customFormat="1" x14ac:dyDescent="0.25">
      <c r="A33" s="185" t="s">
        <v>80</v>
      </c>
      <c r="B33" s="186" t="s">
        <v>36</v>
      </c>
      <c r="C33" s="186" t="s">
        <v>43</v>
      </c>
      <c r="D33" s="186"/>
      <c r="E33" s="187" t="s">
        <v>29</v>
      </c>
      <c r="F33" s="176">
        <v>1</v>
      </c>
      <c r="G33" s="177"/>
      <c r="H33" s="178">
        <f>G33</f>
        <v>0</v>
      </c>
      <c r="I33" s="123"/>
      <c r="J33" s="123"/>
      <c r="K33" s="123"/>
      <c r="L33" s="123"/>
    </row>
    <row r="34" spans="1:12" s="124" customFormat="1" x14ac:dyDescent="0.25">
      <c r="A34" s="185"/>
      <c r="B34" s="186"/>
      <c r="C34" s="186"/>
      <c r="D34" s="186"/>
      <c r="E34" s="187"/>
      <c r="F34" s="176"/>
      <c r="G34" s="177"/>
      <c r="H34" s="178"/>
      <c r="I34" s="123"/>
      <c r="J34" s="123"/>
      <c r="K34" s="123"/>
      <c r="L34" s="123"/>
    </row>
    <row r="35" spans="1:12" s="124" customFormat="1" x14ac:dyDescent="0.25">
      <c r="A35" s="185"/>
      <c r="B35" s="186"/>
      <c r="C35" s="186"/>
      <c r="D35" s="186"/>
      <c r="E35" s="187"/>
      <c r="F35" s="176"/>
      <c r="G35" s="177"/>
      <c r="H35" s="178"/>
      <c r="I35" s="123"/>
      <c r="J35" s="123"/>
      <c r="K35" s="123"/>
      <c r="L35" s="123"/>
    </row>
    <row r="36" spans="1:12" s="124" customFormat="1" x14ac:dyDescent="0.25">
      <c r="A36" s="185" t="s">
        <v>81</v>
      </c>
      <c r="B36" s="186" t="s">
        <v>36</v>
      </c>
      <c r="C36" s="186" t="s">
        <v>45</v>
      </c>
      <c r="D36" s="186"/>
      <c r="E36" s="187" t="s">
        <v>29</v>
      </c>
      <c r="F36" s="176">
        <v>1</v>
      </c>
      <c r="G36" s="177"/>
      <c r="H36" s="178">
        <f>G36</f>
        <v>0</v>
      </c>
      <c r="I36" s="123"/>
      <c r="J36" s="123"/>
      <c r="K36" s="123"/>
      <c r="L36" s="123"/>
    </row>
    <row r="37" spans="1:12" s="124" customFormat="1" x14ac:dyDescent="0.25">
      <c r="A37" s="185"/>
      <c r="B37" s="186"/>
      <c r="C37" s="186"/>
      <c r="D37" s="186"/>
      <c r="E37" s="187"/>
      <c r="F37" s="176"/>
      <c r="G37" s="177"/>
      <c r="H37" s="178"/>
      <c r="I37" s="123"/>
      <c r="J37" s="123"/>
      <c r="K37" s="123"/>
      <c r="L37" s="123"/>
    </row>
    <row r="38" spans="1:12" s="124" customFormat="1" x14ac:dyDescent="0.25">
      <c r="A38" s="185" t="s">
        <v>82</v>
      </c>
      <c r="B38" s="186" t="s">
        <v>36</v>
      </c>
      <c r="C38" s="186" t="s">
        <v>46</v>
      </c>
      <c r="D38" s="186"/>
      <c r="E38" s="187" t="s">
        <v>29</v>
      </c>
      <c r="F38" s="176">
        <v>1</v>
      </c>
      <c r="G38" s="177"/>
      <c r="H38" s="178">
        <f>F38*G38</f>
        <v>0</v>
      </c>
      <c r="I38" s="123"/>
      <c r="J38" s="123"/>
      <c r="K38" s="123"/>
      <c r="L38" s="123"/>
    </row>
    <row r="39" spans="1:12" s="124" customFormat="1" x14ac:dyDescent="0.25">
      <c r="A39" s="185"/>
      <c r="B39" s="175"/>
      <c r="C39" s="175"/>
      <c r="D39" s="175"/>
      <c r="E39" s="175"/>
      <c r="F39" s="176"/>
      <c r="G39" s="177"/>
      <c r="H39" s="178">
        <f t="shared" ref="H39:H57" si="1">F39*G39</f>
        <v>0</v>
      </c>
      <c r="I39" s="123"/>
      <c r="J39" s="123"/>
      <c r="K39" s="123"/>
      <c r="L39" s="123"/>
    </row>
    <row r="40" spans="1:12" s="124" customFormat="1" ht="26.4" x14ac:dyDescent="0.25">
      <c r="A40" s="185" t="s">
        <v>83</v>
      </c>
      <c r="B40" s="186" t="s">
        <v>36</v>
      </c>
      <c r="C40" s="186" t="s">
        <v>47</v>
      </c>
      <c r="D40" s="186"/>
      <c r="E40" s="187" t="s">
        <v>29</v>
      </c>
      <c r="F40" s="176">
        <v>1</v>
      </c>
      <c r="G40" s="177"/>
      <c r="H40" s="178">
        <f t="shared" si="1"/>
        <v>0</v>
      </c>
      <c r="I40" s="123"/>
      <c r="J40" s="123"/>
      <c r="K40" s="123"/>
      <c r="L40" s="123"/>
    </row>
    <row r="41" spans="1:12" s="124" customFormat="1" x14ac:dyDescent="0.25">
      <c r="A41" s="185"/>
      <c r="B41" s="186"/>
      <c r="C41" s="186"/>
      <c r="D41" s="186"/>
      <c r="E41" s="187"/>
      <c r="F41" s="176"/>
      <c r="G41" s="177"/>
      <c r="H41" s="178">
        <f t="shared" si="1"/>
        <v>0</v>
      </c>
      <c r="I41" s="123"/>
      <c r="J41" s="123"/>
      <c r="K41" s="123"/>
      <c r="L41" s="123"/>
    </row>
    <row r="42" spans="1:12" s="124" customFormat="1" x14ac:dyDescent="0.25">
      <c r="A42" s="185" t="s">
        <v>84</v>
      </c>
      <c r="B42" s="186" t="s">
        <v>36</v>
      </c>
      <c r="C42" s="186" t="s">
        <v>48</v>
      </c>
      <c r="D42" s="186"/>
      <c r="E42" s="187" t="s">
        <v>29</v>
      </c>
      <c r="F42" s="176">
        <v>1</v>
      </c>
      <c r="G42" s="177"/>
      <c r="H42" s="178">
        <f t="shared" si="1"/>
        <v>0</v>
      </c>
      <c r="I42" s="123"/>
      <c r="J42" s="123"/>
      <c r="K42" s="123"/>
      <c r="L42" s="123"/>
    </row>
    <row r="43" spans="1:12" s="124" customFormat="1" x14ac:dyDescent="0.25">
      <c r="A43" s="185"/>
      <c r="B43" s="175"/>
      <c r="C43" s="175"/>
      <c r="D43" s="175"/>
      <c r="E43" s="175"/>
      <c r="F43" s="176"/>
      <c r="G43" s="177"/>
      <c r="H43" s="178"/>
      <c r="I43" s="123"/>
      <c r="J43" s="123"/>
      <c r="K43" s="123"/>
      <c r="L43" s="123"/>
    </row>
    <row r="44" spans="1:12" s="124" customFormat="1" x14ac:dyDescent="0.25">
      <c r="A44" s="185"/>
      <c r="B44" s="185"/>
      <c r="C44" s="185"/>
      <c r="D44" s="185"/>
      <c r="E44" s="185"/>
      <c r="F44" s="185"/>
      <c r="G44" s="185"/>
      <c r="H44" s="178"/>
      <c r="I44" s="123"/>
      <c r="J44" s="123"/>
      <c r="K44" s="123"/>
      <c r="L44" s="123"/>
    </row>
    <row r="45" spans="1:12" s="124" customFormat="1" x14ac:dyDescent="0.25">
      <c r="A45" s="185" t="s">
        <v>85</v>
      </c>
      <c r="B45" s="185"/>
      <c r="C45" s="186" t="s">
        <v>217</v>
      </c>
      <c r="D45" s="185"/>
      <c r="E45" s="187" t="s">
        <v>0</v>
      </c>
      <c r="F45" s="176">
        <v>1</v>
      </c>
      <c r="G45" s="177"/>
      <c r="H45" s="178">
        <f t="shared" si="1"/>
        <v>0</v>
      </c>
      <c r="I45" s="123"/>
      <c r="J45" s="123"/>
      <c r="K45" s="123"/>
      <c r="L45" s="123"/>
    </row>
    <row r="46" spans="1:12" x14ac:dyDescent="0.25">
      <c r="A46" s="185"/>
      <c r="B46" s="98"/>
      <c r="C46" s="130"/>
      <c r="D46" s="130"/>
      <c r="E46" s="132"/>
      <c r="F46" s="205"/>
      <c r="G46" s="203"/>
      <c r="H46" s="178"/>
    </row>
    <row r="47" spans="1:12" s="124" customFormat="1" x14ac:dyDescent="0.25">
      <c r="A47" s="185" t="s">
        <v>218</v>
      </c>
      <c r="B47" s="186" t="s">
        <v>2</v>
      </c>
      <c r="C47" s="186" t="s">
        <v>49</v>
      </c>
      <c r="D47" s="186"/>
      <c r="E47" s="187" t="s">
        <v>29</v>
      </c>
      <c r="F47" s="176">
        <v>1</v>
      </c>
      <c r="G47" s="177"/>
      <c r="H47" s="178">
        <f t="shared" si="1"/>
        <v>0</v>
      </c>
      <c r="I47" s="123"/>
      <c r="J47" s="123"/>
      <c r="K47" s="123"/>
      <c r="L47" s="123"/>
    </row>
    <row r="48" spans="1:12" s="124" customFormat="1" x14ac:dyDescent="0.25">
      <c r="A48" s="185"/>
      <c r="B48" s="175"/>
      <c r="C48" s="175"/>
      <c r="D48" s="175"/>
      <c r="E48" s="175"/>
      <c r="F48" s="176"/>
      <c r="G48" s="177"/>
      <c r="H48" s="178"/>
      <c r="I48" s="123"/>
      <c r="J48" s="123"/>
      <c r="K48" s="123"/>
      <c r="L48" s="123"/>
    </row>
    <row r="49" spans="1:12" s="124" customFormat="1" ht="26.4" x14ac:dyDescent="0.25">
      <c r="A49" s="185" t="s">
        <v>219</v>
      </c>
      <c r="B49" s="186" t="s">
        <v>20</v>
      </c>
      <c r="C49" s="186" t="s">
        <v>50</v>
      </c>
      <c r="D49" s="186"/>
      <c r="E49" s="187" t="s">
        <v>29</v>
      </c>
      <c r="F49" s="176">
        <v>1</v>
      </c>
      <c r="G49" s="177"/>
      <c r="H49" s="178">
        <f t="shared" si="1"/>
        <v>0</v>
      </c>
      <c r="I49" s="123"/>
      <c r="J49" s="123"/>
      <c r="K49" s="123"/>
      <c r="L49" s="123"/>
    </row>
    <row r="50" spans="1:12" s="124" customFormat="1" x14ac:dyDescent="0.25">
      <c r="A50" s="185"/>
      <c r="B50" s="186"/>
      <c r="C50" s="186"/>
      <c r="D50" s="186"/>
      <c r="E50" s="187"/>
      <c r="F50" s="176"/>
      <c r="G50" s="177"/>
      <c r="H50" s="178"/>
      <c r="I50" s="123"/>
      <c r="J50" s="123"/>
      <c r="K50" s="123"/>
      <c r="L50" s="123"/>
    </row>
    <row r="51" spans="1:12" s="128" customFormat="1" ht="26.4" x14ac:dyDescent="0.25">
      <c r="A51" s="179" t="s">
        <v>86</v>
      </c>
      <c r="B51" s="180" t="s">
        <v>52</v>
      </c>
      <c r="C51" s="180" t="s">
        <v>53</v>
      </c>
      <c r="D51" s="180"/>
      <c r="E51" s="181"/>
      <c r="F51" s="182"/>
      <c r="G51" s="183"/>
      <c r="H51" s="178"/>
      <c r="I51" s="127"/>
      <c r="J51" s="127"/>
      <c r="K51" s="127"/>
      <c r="L51" s="127"/>
    </row>
    <row r="52" spans="1:12" s="124" customFormat="1" x14ac:dyDescent="0.25">
      <c r="A52" s="175"/>
      <c r="B52" s="175"/>
      <c r="C52" s="175"/>
      <c r="D52" s="175"/>
      <c r="E52" s="175"/>
      <c r="F52" s="176"/>
      <c r="G52" s="177"/>
      <c r="H52" s="178"/>
      <c r="I52" s="123"/>
      <c r="J52" s="123"/>
      <c r="K52" s="123"/>
      <c r="L52" s="123"/>
    </row>
    <row r="53" spans="1:12" s="124" customFormat="1" x14ac:dyDescent="0.25">
      <c r="A53" s="185" t="s">
        <v>87</v>
      </c>
      <c r="B53" s="186" t="s">
        <v>7</v>
      </c>
      <c r="C53" s="186" t="s">
        <v>28</v>
      </c>
      <c r="D53" s="186"/>
      <c r="E53" s="187" t="s">
        <v>29</v>
      </c>
      <c r="F53" s="176">
        <v>2</v>
      </c>
      <c r="G53" s="177"/>
      <c r="H53" s="178">
        <f t="shared" si="1"/>
        <v>0</v>
      </c>
      <c r="I53" s="123"/>
      <c r="J53" s="123"/>
      <c r="K53" s="123"/>
      <c r="L53" s="123"/>
    </row>
    <row r="54" spans="1:12" s="124" customFormat="1" x14ac:dyDescent="0.25">
      <c r="A54" s="175"/>
      <c r="B54" s="175"/>
      <c r="C54" s="175"/>
      <c r="D54" s="175"/>
      <c r="E54" s="175"/>
      <c r="F54" s="176"/>
      <c r="G54" s="177"/>
      <c r="H54" s="178"/>
      <c r="I54" s="123"/>
      <c r="J54" s="123"/>
      <c r="K54" s="123"/>
      <c r="L54" s="123"/>
    </row>
    <row r="55" spans="1:12" s="124" customFormat="1" ht="52.8" x14ac:dyDescent="0.25">
      <c r="A55" s="185" t="s">
        <v>88</v>
      </c>
      <c r="B55" s="186" t="s">
        <v>54</v>
      </c>
      <c r="C55" s="186" t="s">
        <v>31</v>
      </c>
      <c r="D55" s="186"/>
      <c r="E55" s="187" t="s">
        <v>0</v>
      </c>
      <c r="F55" s="176">
        <v>1</v>
      </c>
      <c r="G55" s="177"/>
      <c r="H55" s="178">
        <f t="shared" si="1"/>
        <v>0</v>
      </c>
      <c r="I55" s="123"/>
      <c r="J55" s="123"/>
      <c r="K55" s="123"/>
      <c r="L55" s="123"/>
    </row>
    <row r="56" spans="1:12" s="124" customFormat="1" x14ac:dyDescent="0.25">
      <c r="A56" s="175"/>
      <c r="B56" s="175"/>
      <c r="C56" s="175"/>
      <c r="D56" s="175"/>
      <c r="E56" s="175"/>
      <c r="F56" s="176"/>
      <c r="G56" s="177"/>
      <c r="H56" s="178"/>
      <c r="I56" s="123"/>
      <c r="J56" s="123"/>
      <c r="K56" s="123"/>
      <c r="L56" s="123"/>
    </row>
    <row r="57" spans="1:12" s="124" customFormat="1" ht="39.6" x14ac:dyDescent="0.25">
      <c r="A57" s="185" t="s">
        <v>89</v>
      </c>
      <c r="B57" s="186" t="s">
        <v>55</v>
      </c>
      <c r="C57" s="186" t="s">
        <v>33</v>
      </c>
      <c r="D57" s="186"/>
      <c r="E57" s="187" t="s">
        <v>0</v>
      </c>
      <c r="F57" s="176">
        <v>1</v>
      </c>
      <c r="G57" s="177"/>
      <c r="H57" s="178">
        <f t="shared" si="1"/>
        <v>0</v>
      </c>
      <c r="I57" s="123"/>
      <c r="J57" s="123"/>
      <c r="K57" s="123"/>
      <c r="L57" s="123"/>
    </row>
    <row r="58" spans="1:12" s="124" customFormat="1" x14ac:dyDescent="0.25">
      <c r="A58" s="175"/>
      <c r="B58" s="175"/>
      <c r="C58" s="175"/>
      <c r="D58" s="175"/>
      <c r="E58" s="175"/>
      <c r="F58" s="176"/>
      <c r="G58" s="177"/>
      <c r="H58" s="178"/>
      <c r="I58" s="123"/>
      <c r="J58" s="123"/>
      <c r="K58" s="123"/>
      <c r="L58" s="123"/>
    </row>
    <row r="59" spans="1:12" s="124" customFormat="1" x14ac:dyDescent="0.25">
      <c r="A59" s="179"/>
      <c r="B59" s="180"/>
      <c r="C59" s="180"/>
      <c r="D59" s="180"/>
      <c r="E59" s="181"/>
      <c r="F59" s="182"/>
      <c r="G59" s="183"/>
      <c r="H59" s="178"/>
      <c r="I59" s="123"/>
      <c r="J59" s="123"/>
      <c r="K59" s="123"/>
      <c r="L59" s="123"/>
    </row>
    <row r="60" spans="1:12" s="124" customFormat="1" x14ac:dyDescent="0.25">
      <c r="A60" s="175"/>
      <c r="B60" s="175"/>
      <c r="C60" s="175"/>
      <c r="D60" s="175"/>
      <c r="E60" s="175"/>
      <c r="F60" s="176"/>
      <c r="G60" s="177"/>
      <c r="H60" s="178"/>
      <c r="I60" s="123"/>
      <c r="J60" s="123"/>
      <c r="K60" s="123"/>
      <c r="L60" s="123"/>
    </row>
    <row r="61" spans="1:12" s="124" customFormat="1" x14ac:dyDescent="0.25">
      <c r="A61" s="179"/>
      <c r="B61" s="180"/>
      <c r="C61" s="180"/>
      <c r="D61" s="180"/>
      <c r="E61" s="181"/>
      <c r="F61" s="182"/>
      <c r="G61" s="183"/>
      <c r="H61" s="178"/>
      <c r="I61" s="123"/>
      <c r="J61" s="123"/>
      <c r="K61" s="123"/>
      <c r="L61" s="123"/>
    </row>
    <row r="62" spans="1:12" s="128" customFormat="1" x14ac:dyDescent="0.25">
      <c r="A62" s="179"/>
      <c r="B62" s="180"/>
      <c r="C62" s="180"/>
      <c r="D62" s="180"/>
      <c r="E62" s="181"/>
      <c r="F62" s="182"/>
      <c r="G62" s="183"/>
      <c r="H62" s="178"/>
      <c r="I62" s="127"/>
      <c r="J62" s="127"/>
      <c r="K62" s="127"/>
      <c r="L62" s="127"/>
    </row>
    <row r="63" spans="1:12" s="124" customFormat="1" x14ac:dyDescent="0.25">
      <c r="A63" s="185"/>
      <c r="B63" s="186"/>
      <c r="C63" s="186"/>
      <c r="D63" s="186"/>
      <c r="E63" s="187"/>
      <c r="F63" s="176"/>
      <c r="G63" s="177"/>
      <c r="H63" s="178"/>
      <c r="I63" s="123"/>
      <c r="J63" s="123"/>
      <c r="K63" s="123"/>
      <c r="L63" s="123"/>
    </row>
    <row r="64" spans="1:12" s="196" customFormat="1" ht="25.05" customHeight="1" x14ac:dyDescent="0.25">
      <c r="A64" s="136" t="s">
        <v>268</v>
      </c>
      <c r="B64" s="194"/>
      <c r="C64" s="194"/>
      <c r="D64" s="194"/>
      <c r="E64" s="194"/>
      <c r="F64" s="194"/>
      <c r="G64" s="194"/>
      <c r="H64" s="195">
        <f>SUM(H33:H63)</f>
        <v>0</v>
      </c>
    </row>
    <row r="65" spans="1:12" ht="16.8" customHeight="1" x14ac:dyDescent="0.25">
      <c r="A65" s="197"/>
      <c r="B65" s="198"/>
      <c r="C65" s="199" t="s">
        <v>269</v>
      </c>
      <c r="D65" s="199"/>
      <c r="E65" s="198"/>
      <c r="F65" s="198"/>
      <c r="G65" s="206"/>
      <c r="H65" s="201">
        <f>H64+H29</f>
        <v>25000</v>
      </c>
    </row>
    <row r="66" spans="1:12" s="124" customFormat="1" x14ac:dyDescent="0.25">
      <c r="A66" s="175"/>
      <c r="B66" s="175"/>
      <c r="C66" s="175"/>
      <c r="D66" s="175"/>
      <c r="E66" s="175"/>
      <c r="F66" s="176"/>
      <c r="G66" s="177"/>
      <c r="H66" s="178"/>
      <c r="I66" s="123"/>
      <c r="J66" s="123"/>
      <c r="K66" s="123"/>
      <c r="L66" s="123"/>
    </row>
    <row r="67" spans="1:12" s="124" customFormat="1" ht="26.4" x14ac:dyDescent="0.25">
      <c r="A67" s="179" t="s">
        <v>90</v>
      </c>
      <c r="B67" s="180" t="s">
        <v>5</v>
      </c>
      <c r="C67" s="180" t="s">
        <v>56</v>
      </c>
      <c r="D67" s="180"/>
      <c r="E67" s="181"/>
      <c r="F67" s="182"/>
      <c r="G67" s="183"/>
      <c r="H67" s="184" t="str">
        <f t="shared" ref="H67" si="2">IF(G67="","",F67*G67)</f>
        <v/>
      </c>
      <c r="I67" s="123"/>
      <c r="J67" s="123"/>
      <c r="K67" s="123"/>
      <c r="L67" s="123"/>
    </row>
    <row r="68" spans="1:12" s="124" customFormat="1" x14ac:dyDescent="0.25">
      <c r="A68" s="175"/>
      <c r="B68" s="175"/>
      <c r="C68" s="175"/>
      <c r="D68" s="175"/>
      <c r="E68" s="175"/>
      <c r="F68" s="176"/>
      <c r="G68" s="177"/>
      <c r="H68" s="178"/>
      <c r="I68" s="123"/>
      <c r="J68" s="123"/>
      <c r="K68" s="123"/>
      <c r="L68" s="123"/>
    </row>
    <row r="69" spans="1:12" s="128" customFormat="1" ht="26.4" x14ac:dyDescent="0.25">
      <c r="A69" s="179" t="s">
        <v>36</v>
      </c>
      <c r="B69" s="180" t="s">
        <v>57</v>
      </c>
      <c r="C69" s="180" t="s">
        <v>58</v>
      </c>
      <c r="D69" s="180"/>
      <c r="E69" s="181"/>
      <c r="F69" s="182"/>
      <c r="G69" s="183"/>
      <c r="H69" s="184" t="str">
        <f t="shared" ref="H69" si="3">IF(G69="","",F69*G69)</f>
        <v/>
      </c>
      <c r="I69" s="127"/>
      <c r="J69" s="127"/>
      <c r="K69" s="127"/>
      <c r="L69" s="127"/>
    </row>
    <row r="70" spans="1:12" s="124" customFormat="1" x14ac:dyDescent="0.25">
      <c r="A70" s="175"/>
      <c r="B70" s="175"/>
      <c r="C70" s="175"/>
      <c r="D70" s="175"/>
      <c r="E70" s="175"/>
      <c r="F70" s="176"/>
      <c r="G70" s="177"/>
      <c r="H70" s="178"/>
      <c r="I70" s="123"/>
      <c r="J70" s="123"/>
      <c r="K70" s="123"/>
      <c r="L70" s="123"/>
    </row>
    <row r="71" spans="1:12" s="128" customFormat="1" ht="29.4" customHeight="1" x14ac:dyDescent="0.25">
      <c r="A71" s="207"/>
      <c r="B71" s="208" t="s">
        <v>23</v>
      </c>
      <c r="C71" s="208" t="s">
        <v>59</v>
      </c>
      <c r="D71" s="208"/>
      <c r="E71" s="181"/>
      <c r="F71" s="209"/>
      <c r="G71" s="183"/>
      <c r="H71" s="178"/>
      <c r="I71" s="127"/>
      <c r="J71" s="127"/>
      <c r="K71" s="127"/>
      <c r="L71" s="127"/>
    </row>
    <row r="72" spans="1:12" s="124" customFormat="1" x14ac:dyDescent="0.25">
      <c r="A72" s="210"/>
      <c r="B72" s="211"/>
      <c r="C72" s="211"/>
      <c r="D72" s="211"/>
      <c r="E72" s="187"/>
      <c r="F72" s="212"/>
      <c r="G72" s="177"/>
      <c r="H72" s="178"/>
      <c r="I72" s="123"/>
      <c r="J72" s="123"/>
      <c r="K72" s="123"/>
      <c r="L72" s="123"/>
    </row>
    <row r="73" spans="1:12" s="124" customFormat="1" x14ac:dyDescent="0.25">
      <c r="A73" s="185" t="s">
        <v>91</v>
      </c>
      <c r="B73" s="186" t="s">
        <v>36</v>
      </c>
      <c r="C73" s="186" t="s">
        <v>43</v>
      </c>
      <c r="D73" s="186"/>
      <c r="E73" s="187" t="s">
        <v>29</v>
      </c>
      <c r="F73" s="176">
        <v>1</v>
      </c>
      <c r="G73" s="177"/>
      <c r="H73" s="178">
        <f t="shared" ref="H73:H85" si="4">F73*G73</f>
        <v>0</v>
      </c>
      <c r="I73" s="123"/>
      <c r="J73" s="123"/>
      <c r="K73" s="123"/>
      <c r="L73" s="123"/>
    </row>
    <row r="74" spans="1:12" s="124" customFormat="1" x14ac:dyDescent="0.25">
      <c r="A74" s="185"/>
      <c r="B74" s="186"/>
      <c r="C74" s="186"/>
      <c r="D74" s="186"/>
      <c r="E74" s="187"/>
      <c r="F74" s="176"/>
      <c r="G74" s="177"/>
      <c r="H74" s="178"/>
      <c r="I74" s="123"/>
      <c r="J74" s="123"/>
      <c r="K74" s="123"/>
      <c r="L74" s="123"/>
    </row>
    <row r="75" spans="1:12" s="124" customFormat="1" x14ac:dyDescent="0.25">
      <c r="A75" s="185" t="s">
        <v>92</v>
      </c>
      <c r="B75" s="186"/>
      <c r="C75" s="186" t="s">
        <v>44</v>
      </c>
      <c r="D75" s="186"/>
      <c r="E75" s="187" t="s">
        <v>29</v>
      </c>
      <c r="F75" s="176">
        <v>1</v>
      </c>
      <c r="G75" s="177"/>
      <c r="H75" s="178">
        <f t="shared" si="4"/>
        <v>0</v>
      </c>
      <c r="I75" s="123"/>
      <c r="J75" s="123"/>
      <c r="K75" s="123"/>
      <c r="L75" s="123"/>
    </row>
    <row r="76" spans="1:12" s="124" customFormat="1" x14ac:dyDescent="0.25">
      <c r="A76" s="185"/>
      <c r="B76" s="186"/>
      <c r="C76" s="186"/>
      <c r="D76" s="186"/>
      <c r="E76" s="187"/>
      <c r="F76" s="176"/>
      <c r="G76" s="177"/>
      <c r="H76" s="178"/>
      <c r="I76" s="123"/>
      <c r="J76" s="123"/>
      <c r="K76" s="123"/>
      <c r="L76" s="123"/>
    </row>
    <row r="77" spans="1:12" s="124" customFormat="1" x14ac:dyDescent="0.25">
      <c r="A77" s="185" t="s">
        <v>93</v>
      </c>
      <c r="B77" s="186" t="s">
        <v>36</v>
      </c>
      <c r="C77" s="186" t="s">
        <v>45</v>
      </c>
      <c r="D77" s="186"/>
      <c r="E77" s="187" t="s">
        <v>29</v>
      </c>
      <c r="F77" s="176">
        <v>1</v>
      </c>
      <c r="G77" s="177"/>
      <c r="H77" s="178">
        <f t="shared" si="4"/>
        <v>0</v>
      </c>
      <c r="I77" s="123"/>
      <c r="J77" s="123"/>
      <c r="K77" s="123"/>
      <c r="L77" s="123"/>
    </row>
    <row r="78" spans="1:12" s="124" customFormat="1" x14ac:dyDescent="0.25">
      <c r="A78" s="185"/>
      <c r="B78" s="186"/>
      <c r="C78" s="186"/>
      <c r="D78" s="186"/>
      <c r="E78" s="187"/>
      <c r="F78" s="176"/>
      <c r="G78" s="177"/>
      <c r="H78" s="178"/>
      <c r="I78" s="123"/>
      <c r="J78" s="123"/>
      <c r="K78" s="123"/>
      <c r="L78" s="123"/>
    </row>
    <row r="79" spans="1:12" s="124" customFormat="1" x14ac:dyDescent="0.25">
      <c r="A79" s="185" t="s">
        <v>94</v>
      </c>
      <c r="B79" s="186" t="s">
        <v>36</v>
      </c>
      <c r="C79" s="186" t="s">
        <v>46</v>
      </c>
      <c r="D79" s="186"/>
      <c r="E79" s="187" t="s">
        <v>29</v>
      </c>
      <c r="F79" s="176">
        <v>1</v>
      </c>
      <c r="G79" s="177"/>
      <c r="H79" s="178">
        <f t="shared" si="4"/>
        <v>0</v>
      </c>
      <c r="I79" s="123"/>
      <c r="J79" s="123"/>
      <c r="K79" s="123"/>
      <c r="L79" s="123"/>
    </row>
    <row r="80" spans="1:12" s="124" customFormat="1" x14ac:dyDescent="0.25">
      <c r="A80" s="185"/>
      <c r="B80" s="175"/>
      <c r="C80" s="175"/>
      <c r="D80" s="175"/>
      <c r="E80" s="175"/>
      <c r="F80" s="176"/>
      <c r="G80" s="177"/>
      <c r="H80" s="178"/>
      <c r="I80" s="123"/>
      <c r="J80" s="123"/>
      <c r="K80" s="123"/>
      <c r="L80" s="123"/>
    </row>
    <row r="81" spans="1:12" s="124" customFormat="1" ht="26.4" x14ac:dyDescent="0.25">
      <c r="A81" s="185" t="s">
        <v>95</v>
      </c>
      <c r="B81" s="186" t="s">
        <v>36</v>
      </c>
      <c r="C81" s="186" t="s">
        <v>47</v>
      </c>
      <c r="D81" s="186"/>
      <c r="E81" s="187" t="s">
        <v>29</v>
      </c>
      <c r="F81" s="176">
        <v>1</v>
      </c>
      <c r="G81" s="177"/>
      <c r="H81" s="178">
        <f t="shared" si="4"/>
        <v>0</v>
      </c>
      <c r="I81" s="123"/>
      <c r="J81" s="123"/>
      <c r="K81" s="123"/>
      <c r="L81" s="123"/>
    </row>
    <row r="82" spans="1:12" s="124" customFormat="1" x14ac:dyDescent="0.25">
      <c r="A82" s="185"/>
      <c r="B82" s="186"/>
      <c r="C82" s="186"/>
      <c r="D82" s="186"/>
      <c r="E82" s="187"/>
      <c r="F82" s="176"/>
      <c r="G82" s="177"/>
      <c r="H82" s="178"/>
      <c r="I82" s="123"/>
      <c r="J82" s="123"/>
      <c r="K82" s="123"/>
      <c r="L82" s="123"/>
    </row>
    <row r="83" spans="1:12" s="124" customFormat="1" x14ac:dyDescent="0.25">
      <c r="A83" s="185" t="s">
        <v>96</v>
      </c>
      <c r="B83" s="186" t="s">
        <v>36</v>
      </c>
      <c r="C83" s="186" t="s">
        <v>48</v>
      </c>
      <c r="D83" s="186"/>
      <c r="E83" s="187" t="s">
        <v>29</v>
      </c>
      <c r="F83" s="176">
        <v>1</v>
      </c>
      <c r="G83" s="177"/>
      <c r="H83" s="178">
        <f t="shared" si="4"/>
        <v>0</v>
      </c>
      <c r="I83" s="123"/>
      <c r="J83" s="123"/>
      <c r="K83" s="123"/>
      <c r="L83" s="123"/>
    </row>
    <row r="84" spans="1:12" s="124" customFormat="1" x14ac:dyDescent="0.25">
      <c r="A84" s="185"/>
      <c r="B84" s="175"/>
      <c r="C84" s="175"/>
      <c r="D84" s="175"/>
      <c r="E84" s="175"/>
      <c r="F84" s="176"/>
      <c r="G84" s="177"/>
      <c r="H84" s="178"/>
      <c r="I84" s="123"/>
      <c r="J84" s="123"/>
      <c r="K84" s="123"/>
      <c r="L84" s="123"/>
    </row>
    <row r="85" spans="1:12" s="124" customFormat="1" x14ac:dyDescent="0.25">
      <c r="A85" s="185" t="s">
        <v>97</v>
      </c>
      <c r="B85" s="211" t="s">
        <v>60</v>
      </c>
      <c r="C85" s="211" t="s">
        <v>61</v>
      </c>
      <c r="D85" s="211"/>
      <c r="E85" s="187" t="s">
        <v>29</v>
      </c>
      <c r="F85" s="176">
        <v>1</v>
      </c>
      <c r="G85" s="177"/>
      <c r="H85" s="178">
        <f t="shared" si="4"/>
        <v>0</v>
      </c>
      <c r="I85" s="123"/>
      <c r="J85" s="123"/>
      <c r="K85" s="123"/>
      <c r="L85" s="123"/>
    </row>
    <row r="86" spans="1:12" s="124" customFormat="1" x14ac:dyDescent="0.25">
      <c r="A86" s="185"/>
      <c r="B86" s="211"/>
      <c r="C86" s="211"/>
      <c r="D86" s="211"/>
      <c r="E86" s="187"/>
      <c r="F86" s="176"/>
      <c r="G86" s="177"/>
      <c r="H86" s="178"/>
      <c r="I86" s="123"/>
      <c r="J86" s="123"/>
      <c r="K86" s="123"/>
      <c r="L86" s="123"/>
    </row>
    <row r="87" spans="1:12" s="196" customFormat="1" ht="25.05" customHeight="1" x14ac:dyDescent="0.25">
      <c r="A87" s="136" t="s">
        <v>268</v>
      </c>
      <c r="B87" s="194"/>
      <c r="C87" s="194"/>
      <c r="D87" s="194"/>
      <c r="E87" s="194"/>
      <c r="F87" s="194"/>
      <c r="G87" s="194"/>
      <c r="H87" s="195">
        <f>SUM(H67:H86)</f>
        <v>0</v>
      </c>
    </row>
    <row r="88" spans="1:12" ht="17.399999999999999" customHeight="1" x14ac:dyDescent="0.25">
      <c r="A88" s="197"/>
      <c r="B88" s="198"/>
      <c r="C88" s="199" t="s">
        <v>269</v>
      </c>
      <c r="D88" s="199"/>
      <c r="E88" s="198"/>
      <c r="F88" s="198"/>
      <c r="G88" s="200"/>
      <c r="H88" s="201">
        <f>H87+H65</f>
        <v>25000</v>
      </c>
    </row>
    <row r="89" spans="1:12" s="124" customFormat="1" x14ac:dyDescent="0.25">
      <c r="A89" s="185"/>
      <c r="B89" s="211"/>
      <c r="C89" s="211"/>
      <c r="D89" s="211"/>
      <c r="E89" s="187"/>
      <c r="F89" s="176"/>
      <c r="G89" s="177"/>
      <c r="H89" s="178"/>
      <c r="I89" s="123"/>
      <c r="J89" s="123"/>
      <c r="K89" s="123"/>
      <c r="L89" s="123"/>
    </row>
    <row r="90" spans="1:12" s="124" customFormat="1" x14ac:dyDescent="0.25">
      <c r="A90" s="185"/>
      <c r="B90" s="211"/>
      <c r="C90" s="211"/>
      <c r="D90" s="211"/>
      <c r="E90" s="187"/>
      <c r="F90" s="176"/>
      <c r="G90" s="177"/>
      <c r="H90" s="178"/>
      <c r="I90" s="123"/>
      <c r="J90" s="123"/>
      <c r="K90" s="123"/>
      <c r="L90" s="123"/>
    </row>
    <row r="91" spans="1:12" s="124" customFormat="1" x14ac:dyDescent="0.25">
      <c r="A91" s="185" t="s">
        <v>98</v>
      </c>
      <c r="B91" s="211" t="s">
        <v>62</v>
      </c>
      <c r="C91" s="211" t="s">
        <v>63</v>
      </c>
      <c r="D91" s="211"/>
      <c r="E91" s="187" t="s">
        <v>29</v>
      </c>
      <c r="F91" s="176">
        <v>1</v>
      </c>
      <c r="G91" s="177"/>
      <c r="H91" s="178">
        <f t="shared" ref="H91" si="5">F91*G91</f>
        <v>0</v>
      </c>
      <c r="I91" s="123"/>
      <c r="J91" s="123"/>
      <c r="K91" s="123"/>
      <c r="L91" s="123"/>
    </row>
    <row r="92" spans="1:12" s="124" customFormat="1" x14ac:dyDescent="0.25">
      <c r="A92" s="185"/>
      <c r="B92" s="211"/>
      <c r="C92" s="211"/>
      <c r="D92" s="211"/>
      <c r="E92" s="187"/>
      <c r="F92" s="176"/>
      <c r="G92" s="177"/>
      <c r="H92" s="178"/>
      <c r="I92" s="123"/>
      <c r="J92" s="123"/>
      <c r="K92" s="123"/>
      <c r="L92" s="123"/>
    </row>
    <row r="93" spans="1:12" s="124" customFormat="1" x14ac:dyDescent="0.25">
      <c r="A93" s="185" t="s">
        <v>99</v>
      </c>
      <c r="B93" s="213" t="s">
        <v>62</v>
      </c>
      <c r="C93" s="211" t="s">
        <v>64</v>
      </c>
      <c r="D93" s="211"/>
      <c r="E93" s="187" t="s">
        <v>29</v>
      </c>
      <c r="F93" s="176">
        <v>1</v>
      </c>
      <c r="G93" s="177"/>
      <c r="H93" s="178">
        <f>F93*G93</f>
        <v>0</v>
      </c>
      <c r="I93" s="123"/>
      <c r="J93" s="123"/>
      <c r="K93" s="123"/>
      <c r="L93" s="123"/>
    </row>
    <row r="94" spans="1:12" s="124" customFormat="1" x14ac:dyDescent="0.25">
      <c r="A94" s="185"/>
      <c r="B94" s="211"/>
      <c r="C94" s="211"/>
      <c r="D94" s="211"/>
      <c r="E94" s="187"/>
      <c r="F94" s="176"/>
      <c r="G94" s="177"/>
      <c r="H94" s="178"/>
      <c r="I94" s="123"/>
      <c r="J94" s="123"/>
      <c r="K94" s="123"/>
      <c r="L94" s="123"/>
    </row>
    <row r="95" spans="1:12" s="124" customFormat="1" ht="26.4" x14ac:dyDescent="0.25">
      <c r="A95" s="185" t="s">
        <v>100</v>
      </c>
      <c r="B95" s="211"/>
      <c r="C95" s="211" t="s">
        <v>65</v>
      </c>
      <c r="D95" s="211"/>
      <c r="E95" s="187" t="s">
        <v>0</v>
      </c>
      <c r="F95" s="176">
        <v>1</v>
      </c>
      <c r="G95" s="177"/>
      <c r="H95" s="178">
        <f>F95*G95</f>
        <v>0</v>
      </c>
      <c r="I95" s="123"/>
      <c r="J95" s="123"/>
      <c r="K95" s="123"/>
      <c r="L95" s="123"/>
    </row>
    <row r="96" spans="1:12" x14ac:dyDescent="0.25">
      <c r="A96" s="214"/>
      <c r="B96" s="202"/>
      <c r="C96" s="202"/>
      <c r="D96" s="202"/>
      <c r="E96" s="132"/>
      <c r="F96" s="202"/>
      <c r="G96" s="203"/>
      <c r="H96" s="215"/>
    </row>
    <row r="97" spans="1:12" s="128" customFormat="1" ht="25.8" customHeight="1" x14ac:dyDescent="0.25">
      <c r="A97" s="207" t="s">
        <v>101</v>
      </c>
      <c r="B97" s="208" t="s">
        <v>6</v>
      </c>
      <c r="C97" s="208" t="s">
        <v>67</v>
      </c>
      <c r="D97" s="208"/>
      <c r="E97" s="181"/>
      <c r="F97" s="209"/>
      <c r="G97" s="183"/>
      <c r="H97" s="184" t="str">
        <f t="shared" ref="H97:H98" si="6">IF(G97="","",F97*G97)</f>
        <v/>
      </c>
      <c r="I97" s="127"/>
      <c r="J97" s="127"/>
      <c r="K97" s="127"/>
      <c r="L97" s="127"/>
    </row>
    <row r="98" spans="1:12" s="124" customFormat="1" x14ac:dyDescent="0.25">
      <c r="A98" s="210"/>
      <c r="B98" s="211"/>
      <c r="C98" s="211"/>
      <c r="D98" s="211"/>
      <c r="E98" s="187"/>
      <c r="F98" s="212"/>
      <c r="G98" s="177"/>
      <c r="H98" s="178" t="str">
        <f t="shared" si="6"/>
        <v/>
      </c>
      <c r="I98" s="123"/>
      <c r="J98" s="123"/>
      <c r="K98" s="123"/>
      <c r="L98" s="123"/>
    </row>
    <row r="99" spans="1:12" s="124" customFormat="1" ht="30" customHeight="1" x14ac:dyDescent="0.25">
      <c r="A99" s="210" t="s">
        <v>102</v>
      </c>
      <c r="B99" s="211" t="s">
        <v>210</v>
      </c>
      <c r="C99" s="211" t="s">
        <v>68</v>
      </c>
      <c r="D99" s="211"/>
      <c r="E99" s="187" t="s">
        <v>69</v>
      </c>
      <c r="F99" s="176">
        <v>1</v>
      </c>
      <c r="G99" s="177"/>
      <c r="H99" s="178">
        <f>F99*G99</f>
        <v>0</v>
      </c>
      <c r="I99" s="123"/>
      <c r="J99" s="123"/>
      <c r="K99" s="123"/>
      <c r="L99" s="123"/>
    </row>
    <row r="100" spans="1:12" s="124" customFormat="1" x14ac:dyDescent="0.25">
      <c r="A100" s="210"/>
      <c r="B100" s="211"/>
      <c r="C100" s="211"/>
      <c r="D100" s="211"/>
      <c r="E100" s="187"/>
      <c r="F100" s="212"/>
      <c r="G100" s="177"/>
      <c r="H100" s="178"/>
      <c r="I100" s="123"/>
      <c r="J100" s="123"/>
      <c r="K100" s="123"/>
      <c r="L100" s="123"/>
    </row>
    <row r="101" spans="1:12" s="124" customFormat="1" ht="26.4" x14ac:dyDescent="0.25">
      <c r="A101" s="210" t="s">
        <v>103</v>
      </c>
      <c r="B101" s="211" t="s">
        <v>211</v>
      </c>
      <c r="C101" s="211" t="s">
        <v>208</v>
      </c>
      <c r="D101" s="211"/>
      <c r="E101" s="187" t="s">
        <v>69</v>
      </c>
      <c r="F101" s="212">
        <v>1</v>
      </c>
      <c r="G101" s="216"/>
      <c r="H101" s="178">
        <f>F101*G101</f>
        <v>0</v>
      </c>
      <c r="I101" s="123"/>
      <c r="J101" s="123"/>
      <c r="K101" s="123"/>
      <c r="L101" s="123"/>
    </row>
    <row r="102" spans="1:12" s="124" customFormat="1" x14ac:dyDescent="0.25">
      <c r="A102" s="210"/>
      <c r="B102" s="211"/>
      <c r="C102" s="211"/>
      <c r="D102" s="211"/>
      <c r="E102" s="187"/>
      <c r="F102" s="212"/>
      <c r="G102" s="216"/>
      <c r="H102" s="178"/>
      <c r="I102" s="123"/>
      <c r="J102" s="123"/>
      <c r="K102" s="123"/>
      <c r="L102" s="123"/>
    </row>
    <row r="103" spans="1:12" s="124" customFormat="1" x14ac:dyDescent="0.25">
      <c r="A103" s="210"/>
      <c r="B103" s="211"/>
      <c r="C103" s="211"/>
      <c r="D103" s="211"/>
      <c r="E103" s="187"/>
      <c r="F103" s="212"/>
      <c r="G103" s="216"/>
      <c r="H103" s="178"/>
      <c r="I103" s="123"/>
      <c r="J103" s="123"/>
      <c r="K103" s="123"/>
      <c r="L103" s="123"/>
    </row>
    <row r="104" spans="1:12" s="124" customFormat="1" ht="26.4" x14ac:dyDescent="0.25">
      <c r="A104" s="210" t="s">
        <v>214</v>
      </c>
      <c r="B104" s="211" t="s">
        <v>212</v>
      </c>
      <c r="C104" s="211" t="s">
        <v>209</v>
      </c>
      <c r="D104" s="211"/>
      <c r="E104" s="187" t="s">
        <v>69</v>
      </c>
      <c r="F104" s="212">
        <v>1</v>
      </c>
      <c r="G104" s="216"/>
      <c r="H104" s="178">
        <f>F104*G104</f>
        <v>0</v>
      </c>
      <c r="I104" s="123"/>
      <c r="J104" s="123"/>
      <c r="K104" s="123"/>
      <c r="L104" s="123"/>
    </row>
    <row r="105" spans="1:12" s="124" customFormat="1" x14ac:dyDescent="0.25">
      <c r="A105" s="210"/>
      <c r="B105" s="211"/>
      <c r="C105" s="211"/>
      <c r="D105" s="211"/>
      <c r="E105" s="187"/>
      <c r="F105" s="212"/>
      <c r="G105" s="216"/>
      <c r="H105" s="178"/>
      <c r="I105" s="123"/>
      <c r="J105" s="123"/>
      <c r="K105" s="123"/>
      <c r="L105" s="123"/>
    </row>
    <row r="106" spans="1:12" s="124" customFormat="1" ht="26.4" x14ac:dyDescent="0.25">
      <c r="A106" s="210" t="s">
        <v>215</v>
      </c>
      <c r="B106" s="211" t="s">
        <v>213</v>
      </c>
      <c r="C106" s="211" t="s">
        <v>216</v>
      </c>
      <c r="D106" s="211"/>
      <c r="E106" s="187" t="s">
        <v>3</v>
      </c>
      <c r="F106" s="212">
        <f>SUM(H99:H104)</f>
        <v>0</v>
      </c>
      <c r="G106" s="217"/>
      <c r="H106" s="178">
        <f>F106*G106</f>
        <v>0</v>
      </c>
      <c r="I106" s="123"/>
      <c r="J106" s="123"/>
      <c r="K106" s="123"/>
      <c r="L106" s="123"/>
    </row>
    <row r="107" spans="1:12" s="124" customFormat="1" x14ac:dyDescent="0.25">
      <c r="A107" s="210"/>
      <c r="B107" s="211"/>
      <c r="C107" s="211"/>
      <c r="D107" s="211"/>
      <c r="E107" s="187"/>
      <c r="F107" s="212"/>
      <c r="G107" s="216"/>
      <c r="H107" s="178"/>
      <c r="I107" s="123"/>
      <c r="J107" s="123"/>
      <c r="K107" s="123"/>
      <c r="L107" s="123"/>
    </row>
    <row r="108" spans="1:12" s="124" customFormat="1" x14ac:dyDescent="0.25">
      <c r="A108" s="210"/>
      <c r="B108" s="211"/>
      <c r="C108" s="211"/>
      <c r="D108" s="211"/>
      <c r="E108" s="187"/>
      <c r="F108" s="212"/>
      <c r="G108" s="216"/>
      <c r="H108" s="178"/>
      <c r="I108" s="123"/>
      <c r="J108" s="123"/>
      <c r="K108" s="123"/>
      <c r="L108" s="123"/>
    </row>
    <row r="109" spans="1:12" s="128" customFormat="1" x14ac:dyDescent="0.25">
      <c r="A109" s="207" t="s">
        <v>104</v>
      </c>
      <c r="B109" s="208" t="s">
        <v>70</v>
      </c>
      <c r="C109" s="208" t="s">
        <v>71</v>
      </c>
      <c r="D109" s="208"/>
      <c r="E109" s="181"/>
      <c r="F109" s="209"/>
      <c r="G109" s="183"/>
      <c r="H109" s="184"/>
      <c r="I109" s="127"/>
      <c r="J109" s="127"/>
      <c r="K109" s="127"/>
      <c r="L109" s="127"/>
    </row>
    <row r="110" spans="1:12" s="124" customFormat="1" x14ac:dyDescent="0.25">
      <c r="A110" s="210"/>
      <c r="B110" s="211"/>
      <c r="C110" s="211"/>
      <c r="D110" s="211"/>
      <c r="E110" s="187"/>
      <c r="F110" s="212"/>
      <c r="G110" s="177"/>
      <c r="H110" s="178"/>
      <c r="I110" s="123"/>
      <c r="J110" s="123"/>
      <c r="K110" s="123"/>
      <c r="L110" s="123"/>
    </row>
    <row r="111" spans="1:12" s="124" customFormat="1" x14ac:dyDescent="0.25">
      <c r="A111" s="210"/>
      <c r="B111" s="211"/>
      <c r="C111" s="211"/>
      <c r="D111" s="211"/>
      <c r="E111" s="187"/>
      <c r="F111" s="176"/>
      <c r="G111" s="218"/>
      <c r="H111" s="178"/>
      <c r="I111" s="123"/>
      <c r="J111" s="123"/>
      <c r="K111" s="123"/>
      <c r="L111" s="123"/>
    </row>
    <row r="112" spans="1:12" s="124" customFormat="1" ht="39.6" x14ac:dyDescent="0.25">
      <c r="A112" s="210" t="s">
        <v>105</v>
      </c>
      <c r="B112" s="211" t="s">
        <v>72</v>
      </c>
      <c r="C112" s="211" t="s">
        <v>73</v>
      </c>
      <c r="D112" s="211"/>
      <c r="E112" s="187" t="s">
        <v>69</v>
      </c>
      <c r="F112" s="176">
        <v>2</v>
      </c>
      <c r="G112" s="177">
        <v>5000</v>
      </c>
      <c r="H112" s="178">
        <f>F112*G112</f>
        <v>10000</v>
      </c>
      <c r="I112" s="123"/>
      <c r="J112" s="123"/>
      <c r="K112" s="123"/>
      <c r="L112" s="123"/>
    </row>
    <row r="113" spans="1:12" s="124" customFormat="1" x14ac:dyDescent="0.25">
      <c r="A113" s="210"/>
      <c r="B113" s="211"/>
      <c r="C113" s="211"/>
      <c r="D113" s="211"/>
      <c r="E113" s="187"/>
      <c r="F113" s="176"/>
      <c r="G113" s="218"/>
      <c r="H113" s="178"/>
      <c r="I113" s="123"/>
      <c r="J113" s="123"/>
      <c r="K113" s="123"/>
      <c r="L113" s="123"/>
    </row>
    <row r="114" spans="1:12" s="124" customFormat="1" x14ac:dyDescent="0.25">
      <c r="A114" s="210" t="s">
        <v>106</v>
      </c>
      <c r="B114" s="211" t="s">
        <v>36</v>
      </c>
      <c r="C114" s="211" t="s">
        <v>109</v>
      </c>
      <c r="D114" s="211"/>
      <c r="E114" s="187" t="s">
        <v>3</v>
      </c>
      <c r="F114" s="212">
        <f>H112</f>
        <v>10000</v>
      </c>
      <c r="G114" s="217"/>
      <c r="H114" s="178">
        <f>F114*G114</f>
        <v>0</v>
      </c>
      <c r="I114" s="123"/>
      <c r="J114" s="123"/>
      <c r="K114" s="123"/>
      <c r="L114" s="123"/>
    </row>
    <row r="115" spans="1:12" s="124" customFormat="1" x14ac:dyDescent="0.25">
      <c r="A115" s="210"/>
      <c r="B115" s="211"/>
      <c r="C115" s="211"/>
      <c r="D115" s="211"/>
      <c r="E115" s="187"/>
      <c r="F115" s="176"/>
      <c r="G115" s="218"/>
      <c r="H115" s="178"/>
      <c r="I115" s="123"/>
      <c r="J115" s="123"/>
      <c r="K115" s="123"/>
      <c r="L115" s="123"/>
    </row>
    <row r="116" spans="1:12" s="124" customFormat="1" ht="26.4" x14ac:dyDescent="0.25">
      <c r="A116" s="210" t="s">
        <v>107</v>
      </c>
      <c r="B116" s="211" t="s">
        <v>74</v>
      </c>
      <c r="C116" s="211" t="s">
        <v>75</v>
      </c>
      <c r="D116" s="211"/>
      <c r="E116" s="187" t="s">
        <v>69</v>
      </c>
      <c r="F116" s="176">
        <v>1</v>
      </c>
      <c r="G116" s="177"/>
      <c r="H116" s="178">
        <f>F116*G116</f>
        <v>0</v>
      </c>
      <c r="I116" s="123"/>
      <c r="J116" s="123"/>
      <c r="K116" s="123"/>
      <c r="L116" s="123"/>
    </row>
    <row r="117" spans="1:12" s="124" customFormat="1" x14ac:dyDescent="0.25">
      <c r="A117" s="210"/>
      <c r="B117" s="211"/>
      <c r="C117" s="211"/>
      <c r="D117" s="211"/>
      <c r="E117" s="187"/>
      <c r="F117" s="176"/>
      <c r="G117" s="177"/>
      <c r="H117" s="178"/>
      <c r="I117" s="123"/>
      <c r="J117" s="123"/>
      <c r="K117" s="123"/>
      <c r="L117" s="123"/>
    </row>
    <row r="118" spans="1:12" s="124" customFormat="1" x14ac:dyDescent="0.25">
      <c r="A118" s="210" t="s">
        <v>108</v>
      </c>
      <c r="B118" s="211" t="s">
        <v>36</v>
      </c>
      <c r="C118" s="211" t="s">
        <v>110</v>
      </c>
      <c r="D118" s="211"/>
      <c r="E118" s="187" t="s">
        <v>3</v>
      </c>
      <c r="F118" s="212">
        <f>H116</f>
        <v>0</v>
      </c>
      <c r="G118" s="217"/>
      <c r="H118" s="178">
        <f>F118*G118</f>
        <v>0</v>
      </c>
      <c r="I118" s="123"/>
      <c r="J118" s="123"/>
      <c r="K118" s="123"/>
      <c r="L118" s="123"/>
    </row>
    <row r="119" spans="1:12" s="124" customFormat="1" x14ac:dyDescent="0.25">
      <c r="A119" s="210"/>
      <c r="B119" s="211"/>
      <c r="C119" s="211"/>
      <c r="D119" s="211"/>
      <c r="E119" s="187"/>
      <c r="F119" s="212"/>
      <c r="G119" s="217"/>
      <c r="H119" s="178"/>
      <c r="I119" s="123"/>
      <c r="J119" s="123"/>
      <c r="K119" s="123"/>
      <c r="L119" s="123"/>
    </row>
    <row r="120" spans="1:12" x14ac:dyDescent="0.25">
      <c r="A120" s="219"/>
      <c r="B120" s="220"/>
      <c r="C120" s="130"/>
      <c r="D120" s="130"/>
      <c r="E120" s="202"/>
      <c r="F120" s="202"/>
      <c r="G120" s="221"/>
      <c r="H120" s="222"/>
    </row>
    <row r="121" spans="1:12" ht="25.8" customHeight="1" x14ac:dyDescent="0.25">
      <c r="A121" s="136" t="s">
        <v>268</v>
      </c>
      <c r="B121" s="194"/>
      <c r="C121" s="194"/>
      <c r="D121" s="194"/>
      <c r="E121" s="194"/>
      <c r="F121" s="194"/>
      <c r="G121" s="194"/>
      <c r="H121" s="195"/>
    </row>
    <row r="122" spans="1:12" x14ac:dyDescent="0.25">
      <c r="A122" s="197"/>
      <c r="B122" s="198"/>
      <c r="C122" s="199" t="s">
        <v>269</v>
      </c>
      <c r="D122" s="199"/>
      <c r="E122" s="198"/>
      <c r="F122" s="198"/>
      <c r="G122" s="200"/>
      <c r="H122" s="201"/>
    </row>
    <row r="123" spans="1:12" x14ac:dyDescent="0.25">
      <c r="A123" s="219"/>
      <c r="B123" s="220"/>
      <c r="C123" s="130"/>
      <c r="D123" s="130"/>
      <c r="E123" s="202"/>
      <c r="F123" s="202"/>
      <c r="G123" s="221"/>
      <c r="H123" s="222"/>
    </row>
    <row r="124" spans="1:12" x14ac:dyDescent="0.25">
      <c r="A124" s="207" t="s">
        <v>220</v>
      </c>
      <c r="B124" s="208" t="s">
        <v>221</v>
      </c>
      <c r="C124" s="208" t="s">
        <v>222</v>
      </c>
      <c r="D124" s="208"/>
      <c r="E124" s="181"/>
      <c r="F124" s="209"/>
      <c r="G124" s="183"/>
      <c r="H124" s="184"/>
    </row>
    <row r="125" spans="1:12" x14ac:dyDescent="0.25">
      <c r="A125" s="219"/>
      <c r="B125" s="220"/>
      <c r="C125" s="130"/>
      <c r="D125" s="130"/>
      <c r="E125" s="202"/>
      <c r="F125" s="202"/>
      <c r="G125" s="221"/>
      <c r="H125" s="222"/>
    </row>
    <row r="126" spans="1:12" x14ac:dyDescent="0.25">
      <c r="A126" s="219" t="s">
        <v>229</v>
      </c>
      <c r="B126" s="220"/>
      <c r="C126" s="130" t="s">
        <v>270</v>
      </c>
      <c r="D126" s="130"/>
      <c r="E126" s="202"/>
      <c r="F126" s="202"/>
      <c r="G126" s="221"/>
      <c r="H126" s="222"/>
    </row>
    <row r="127" spans="1:12" x14ac:dyDescent="0.25">
      <c r="A127" s="219"/>
      <c r="B127" s="220"/>
      <c r="C127" s="130"/>
      <c r="D127" s="130"/>
      <c r="E127" s="202"/>
      <c r="F127" s="202"/>
      <c r="G127" s="221"/>
      <c r="H127" s="222"/>
    </row>
    <row r="128" spans="1:12" x14ac:dyDescent="0.25">
      <c r="A128" s="219" t="s">
        <v>230</v>
      </c>
      <c r="B128" s="220"/>
      <c r="C128" s="130" t="s">
        <v>223</v>
      </c>
      <c r="D128" s="130"/>
      <c r="E128" s="187" t="s">
        <v>228</v>
      </c>
      <c r="F128" s="176">
        <v>15</v>
      </c>
      <c r="G128" s="221"/>
      <c r="H128" s="222">
        <f>F128*G128</f>
        <v>0</v>
      </c>
    </row>
    <row r="129" spans="1:8" x14ac:dyDescent="0.25">
      <c r="A129" s="219"/>
      <c r="B129" s="220"/>
      <c r="C129" s="130"/>
      <c r="D129" s="130"/>
      <c r="E129" s="187"/>
      <c r="F129" s="176"/>
      <c r="G129" s="221"/>
      <c r="H129" s="222"/>
    </row>
    <row r="130" spans="1:8" ht="26.4" x14ac:dyDescent="0.25">
      <c r="A130" s="219" t="s">
        <v>231</v>
      </c>
      <c r="B130" s="220"/>
      <c r="C130" s="130" t="s">
        <v>253</v>
      </c>
      <c r="D130" s="130"/>
      <c r="E130" s="187" t="s">
        <v>228</v>
      </c>
      <c r="F130" s="176">
        <v>15</v>
      </c>
      <c r="G130" s="221"/>
      <c r="H130" s="222">
        <f t="shared" ref="H130:H148" si="7">F130*G130</f>
        <v>0</v>
      </c>
    </row>
    <row r="131" spans="1:8" x14ac:dyDescent="0.25">
      <c r="A131" s="219"/>
      <c r="B131" s="220"/>
      <c r="C131" s="130"/>
      <c r="D131" s="130"/>
      <c r="E131" s="187"/>
      <c r="F131" s="176"/>
      <c r="G131" s="221"/>
      <c r="H131" s="222"/>
    </row>
    <row r="132" spans="1:8" x14ac:dyDescent="0.25">
      <c r="A132" s="219" t="s">
        <v>232</v>
      </c>
      <c r="B132" s="220"/>
      <c r="C132" s="130" t="s">
        <v>224</v>
      </c>
      <c r="D132" s="130"/>
      <c r="E132" s="187" t="s">
        <v>228</v>
      </c>
      <c r="F132" s="176">
        <v>15</v>
      </c>
      <c r="G132" s="221"/>
      <c r="H132" s="222">
        <f t="shared" si="7"/>
        <v>0</v>
      </c>
    </row>
    <row r="133" spans="1:8" x14ac:dyDescent="0.25">
      <c r="A133" s="219"/>
      <c r="B133" s="220"/>
      <c r="C133" s="130"/>
      <c r="D133" s="130"/>
      <c r="E133" s="187"/>
      <c r="F133" s="176"/>
      <c r="G133" s="221"/>
      <c r="H133" s="222"/>
    </row>
    <row r="134" spans="1:8" x14ac:dyDescent="0.25">
      <c r="A134" s="219" t="s">
        <v>233</v>
      </c>
      <c r="B134" s="220"/>
      <c r="C134" s="130" t="s">
        <v>271</v>
      </c>
      <c r="D134" s="130"/>
      <c r="E134" s="187"/>
      <c r="F134" s="176"/>
      <c r="G134" s="221"/>
      <c r="H134" s="222"/>
    </row>
    <row r="135" spans="1:8" x14ac:dyDescent="0.25">
      <c r="A135" s="219"/>
      <c r="B135" s="220"/>
      <c r="C135" s="130"/>
      <c r="D135" s="130"/>
      <c r="E135" s="187"/>
      <c r="F135" s="176"/>
      <c r="G135" s="221"/>
      <c r="H135" s="222"/>
    </row>
    <row r="136" spans="1:8" x14ac:dyDescent="0.25">
      <c r="A136" s="219" t="s">
        <v>234</v>
      </c>
      <c r="B136" s="220"/>
      <c r="C136" s="130" t="s">
        <v>225</v>
      </c>
      <c r="D136" s="130"/>
      <c r="E136" s="187" t="s">
        <v>228</v>
      </c>
      <c r="F136" s="176">
        <v>15</v>
      </c>
      <c r="G136" s="221"/>
      <c r="H136" s="222">
        <f t="shared" si="7"/>
        <v>0</v>
      </c>
    </row>
    <row r="137" spans="1:8" x14ac:dyDescent="0.25">
      <c r="A137" s="219"/>
      <c r="B137" s="220"/>
      <c r="C137" s="130"/>
      <c r="D137" s="130"/>
      <c r="E137" s="187"/>
      <c r="F137" s="176"/>
      <c r="G137" s="221"/>
      <c r="H137" s="222"/>
    </row>
    <row r="138" spans="1:8" x14ac:dyDescent="0.25">
      <c r="A138" s="219"/>
      <c r="B138" s="220"/>
      <c r="C138" s="130"/>
      <c r="D138" s="130"/>
      <c r="E138" s="187"/>
      <c r="F138" s="176"/>
      <c r="G138" s="221"/>
      <c r="H138" s="222"/>
    </row>
    <row r="139" spans="1:8" x14ac:dyDescent="0.25">
      <c r="A139" s="219"/>
      <c r="B139" s="220"/>
      <c r="C139" s="130"/>
      <c r="D139" s="130"/>
      <c r="E139" s="187"/>
      <c r="F139" s="176"/>
      <c r="G139" s="221"/>
      <c r="H139" s="222"/>
    </row>
    <row r="140" spans="1:8" ht="15.6" x14ac:dyDescent="0.25">
      <c r="A140" s="219" t="s">
        <v>235</v>
      </c>
      <c r="B140" s="220"/>
      <c r="C140" s="130" t="s">
        <v>272</v>
      </c>
      <c r="D140" s="130"/>
      <c r="E140" s="187" t="s">
        <v>228</v>
      </c>
      <c r="F140" s="176">
        <v>15</v>
      </c>
      <c r="G140" s="221"/>
      <c r="H140" s="222">
        <f t="shared" si="7"/>
        <v>0</v>
      </c>
    </row>
    <row r="141" spans="1:8" x14ac:dyDescent="0.25">
      <c r="A141" s="219"/>
      <c r="B141" s="220"/>
      <c r="C141" s="130"/>
      <c r="D141" s="130"/>
      <c r="E141" s="187"/>
      <c r="F141" s="176"/>
      <c r="G141" s="221"/>
      <c r="H141" s="222"/>
    </row>
    <row r="142" spans="1:8" x14ac:dyDescent="0.25">
      <c r="A142" s="219"/>
      <c r="B142" s="220"/>
      <c r="C142" s="130"/>
      <c r="D142" s="130"/>
      <c r="E142" s="187"/>
      <c r="F142" s="176"/>
      <c r="G142" s="221"/>
      <c r="H142" s="222"/>
    </row>
    <row r="143" spans="1:8" x14ac:dyDescent="0.25">
      <c r="A143" s="219"/>
      <c r="B143" s="220"/>
      <c r="C143" s="130"/>
      <c r="D143" s="130"/>
      <c r="E143" s="187"/>
      <c r="F143" s="176"/>
      <c r="G143" s="221"/>
      <c r="H143" s="222"/>
    </row>
    <row r="144" spans="1:8" ht="26.4" x14ac:dyDescent="0.25">
      <c r="A144" s="219" t="s">
        <v>236</v>
      </c>
      <c r="B144" s="220"/>
      <c r="C144" s="130" t="s">
        <v>226</v>
      </c>
      <c r="D144" s="130"/>
      <c r="E144" s="187" t="s">
        <v>228</v>
      </c>
      <c r="F144" s="176">
        <v>20</v>
      </c>
      <c r="G144" s="221"/>
      <c r="H144" s="222">
        <f t="shared" si="7"/>
        <v>0</v>
      </c>
    </row>
    <row r="145" spans="1:8" x14ac:dyDescent="0.25">
      <c r="A145" s="219"/>
      <c r="B145" s="220"/>
      <c r="C145" s="130"/>
      <c r="D145" s="130"/>
      <c r="E145" s="187"/>
      <c r="F145" s="176"/>
      <c r="G145" s="221"/>
      <c r="H145" s="222"/>
    </row>
    <row r="146" spans="1:8" x14ac:dyDescent="0.25">
      <c r="A146" s="219" t="s">
        <v>237</v>
      </c>
      <c r="B146" s="220"/>
      <c r="C146" s="130" t="s">
        <v>227</v>
      </c>
      <c r="D146" s="130"/>
      <c r="E146" s="187" t="s">
        <v>228</v>
      </c>
      <c r="F146" s="176">
        <v>15</v>
      </c>
      <c r="G146" s="221"/>
      <c r="H146" s="222">
        <f t="shared" si="7"/>
        <v>0</v>
      </c>
    </row>
    <row r="147" spans="1:8" x14ac:dyDescent="0.25">
      <c r="A147" s="219"/>
      <c r="B147" s="220"/>
      <c r="C147" s="130"/>
      <c r="D147" s="130"/>
      <c r="E147" s="187"/>
      <c r="F147" s="176"/>
      <c r="G147" s="221"/>
      <c r="H147" s="222"/>
    </row>
    <row r="148" spans="1:8" x14ac:dyDescent="0.25">
      <c r="A148" s="219" t="s">
        <v>238</v>
      </c>
      <c r="B148" s="220"/>
      <c r="C148" s="130" t="s">
        <v>254</v>
      </c>
      <c r="D148" s="130"/>
      <c r="E148" s="187" t="s">
        <v>228</v>
      </c>
      <c r="F148" s="176">
        <v>15</v>
      </c>
      <c r="G148" s="221"/>
      <c r="H148" s="222">
        <f t="shared" si="7"/>
        <v>0</v>
      </c>
    </row>
    <row r="149" spans="1:8" x14ac:dyDescent="0.25">
      <c r="A149" s="219"/>
      <c r="B149" s="220"/>
      <c r="C149" s="130"/>
      <c r="D149" s="130"/>
      <c r="E149" s="187"/>
      <c r="F149" s="176"/>
      <c r="G149" s="221"/>
      <c r="H149" s="222"/>
    </row>
    <row r="150" spans="1:8" x14ac:dyDescent="0.25">
      <c r="A150" s="219"/>
      <c r="B150" s="220"/>
      <c r="C150" s="130"/>
      <c r="D150" s="130"/>
      <c r="E150" s="202"/>
      <c r="F150" s="202"/>
      <c r="G150" s="221"/>
      <c r="H150" s="222"/>
    </row>
    <row r="151" spans="1:8" x14ac:dyDescent="0.25">
      <c r="A151" s="219"/>
      <c r="B151" s="220"/>
      <c r="C151" s="130"/>
      <c r="D151" s="130"/>
      <c r="E151" s="202"/>
      <c r="F151" s="202"/>
      <c r="G151" s="221"/>
      <c r="H151" s="222"/>
    </row>
    <row r="152" spans="1:8" x14ac:dyDescent="0.25">
      <c r="A152" s="219"/>
      <c r="B152" s="220"/>
      <c r="C152" s="130"/>
      <c r="D152" s="130"/>
      <c r="E152" s="202"/>
      <c r="F152" s="202"/>
      <c r="G152" s="221"/>
      <c r="H152" s="222"/>
    </row>
    <row r="153" spans="1:8" x14ac:dyDescent="0.25">
      <c r="A153" s="219"/>
      <c r="B153" s="220"/>
      <c r="C153" s="130"/>
      <c r="D153" s="130"/>
      <c r="E153" s="202"/>
      <c r="F153" s="202"/>
      <c r="G153" s="221"/>
      <c r="H153" s="222"/>
    </row>
    <row r="154" spans="1:8" x14ac:dyDescent="0.25">
      <c r="A154" s="219"/>
      <c r="B154" s="220"/>
      <c r="C154" s="130"/>
      <c r="D154" s="130"/>
      <c r="E154" s="202"/>
      <c r="F154" s="202"/>
      <c r="G154" s="221"/>
      <c r="H154" s="222"/>
    </row>
    <row r="155" spans="1:8" x14ac:dyDescent="0.25">
      <c r="A155" s="219"/>
      <c r="B155" s="220"/>
      <c r="C155" s="130"/>
      <c r="D155" s="130"/>
      <c r="E155" s="202"/>
      <c r="F155" s="202"/>
      <c r="G155" s="221"/>
      <c r="H155" s="222"/>
    </row>
    <row r="156" spans="1:8" x14ac:dyDescent="0.25">
      <c r="A156" s="219"/>
      <c r="B156" s="220"/>
      <c r="C156" s="130"/>
      <c r="D156" s="130"/>
      <c r="E156" s="202"/>
      <c r="F156" s="202"/>
      <c r="G156" s="221"/>
      <c r="H156" s="222"/>
    </row>
    <row r="157" spans="1:8" x14ac:dyDescent="0.25">
      <c r="A157" s="219"/>
      <c r="B157" s="220"/>
      <c r="C157" s="130"/>
      <c r="D157" s="130"/>
      <c r="E157" s="202"/>
      <c r="F157" s="202"/>
      <c r="G157" s="221"/>
      <c r="H157" s="222"/>
    </row>
    <row r="158" spans="1:8" x14ac:dyDescent="0.25">
      <c r="A158" s="219"/>
      <c r="B158" s="220"/>
      <c r="C158" s="130"/>
      <c r="D158" s="130"/>
      <c r="E158" s="202"/>
      <c r="F158" s="202"/>
      <c r="G158" s="221"/>
      <c r="H158" s="222"/>
    </row>
    <row r="159" spans="1:8" x14ac:dyDescent="0.25">
      <c r="A159" s="219"/>
      <c r="B159" s="220"/>
      <c r="C159" s="130"/>
      <c r="D159" s="130"/>
      <c r="E159" s="202"/>
      <c r="F159" s="202"/>
      <c r="G159" s="221"/>
      <c r="H159" s="222"/>
    </row>
    <row r="160" spans="1:8" x14ac:dyDescent="0.25">
      <c r="A160" s="219"/>
      <c r="B160" s="220"/>
      <c r="C160" s="130"/>
      <c r="D160" s="130"/>
      <c r="E160" s="202"/>
      <c r="F160" s="202"/>
      <c r="G160" s="221"/>
      <c r="H160" s="222"/>
    </row>
    <row r="161" spans="1:8" x14ac:dyDescent="0.25">
      <c r="A161" s="219"/>
      <c r="B161" s="220"/>
      <c r="C161" s="130"/>
      <c r="D161" s="130"/>
      <c r="E161" s="202"/>
      <c r="F161" s="202"/>
      <c r="G161" s="221"/>
      <c r="H161" s="222"/>
    </row>
    <row r="162" spans="1:8" x14ac:dyDescent="0.25">
      <c r="A162" s="219"/>
      <c r="B162" s="220"/>
      <c r="C162" s="130"/>
      <c r="D162" s="130"/>
      <c r="E162" s="202"/>
      <c r="F162" s="202"/>
      <c r="G162" s="221"/>
      <c r="H162" s="222"/>
    </row>
    <row r="163" spans="1:8" x14ac:dyDescent="0.25">
      <c r="A163" s="219"/>
      <c r="B163" s="220"/>
      <c r="C163" s="130"/>
      <c r="D163" s="130"/>
      <c r="E163" s="202"/>
      <c r="F163" s="202"/>
      <c r="G163" s="221"/>
      <c r="H163" s="222"/>
    </row>
    <row r="164" spans="1:8" x14ac:dyDescent="0.25">
      <c r="A164" s="219"/>
      <c r="B164" s="220"/>
      <c r="C164" s="130"/>
      <c r="D164" s="130"/>
      <c r="E164" s="202"/>
      <c r="F164" s="202"/>
      <c r="G164" s="221"/>
      <c r="H164" s="222"/>
    </row>
    <row r="165" spans="1:8" x14ac:dyDescent="0.25">
      <c r="A165" s="219"/>
      <c r="B165" s="220"/>
      <c r="C165" s="130"/>
      <c r="D165" s="130"/>
      <c r="E165" s="202"/>
      <c r="F165" s="202"/>
      <c r="G165" s="221"/>
      <c r="H165" s="222"/>
    </row>
    <row r="166" spans="1:8" x14ac:dyDescent="0.25">
      <c r="A166" s="219"/>
      <c r="B166" s="220"/>
      <c r="C166" s="130"/>
      <c r="D166" s="130"/>
      <c r="E166" s="202"/>
      <c r="F166" s="202"/>
      <c r="G166" s="221"/>
      <c r="H166" s="222"/>
    </row>
    <row r="167" spans="1:8" x14ac:dyDescent="0.25">
      <c r="A167" s="219"/>
      <c r="B167" s="220"/>
      <c r="C167" s="130"/>
      <c r="D167" s="130"/>
      <c r="E167" s="202"/>
      <c r="F167" s="202"/>
      <c r="G167" s="221"/>
      <c r="H167" s="222"/>
    </row>
    <row r="168" spans="1:8" s="196" customFormat="1" ht="25.05" customHeight="1" x14ac:dyDescent="0.25">
      <c r="A168" s="136" t="s">
        <v>206</v>
      </c>
      <c r="B168" s="138"/>
      <c r="C168" s="138"/>
      <c r="D168" s="138"/>
      <c r="E168" s="138"/>
      <c r="F168" s="138"/>
      <c r="G168" s="138"/>
      <c r="H168" s="223">
        <f>SUM(H122:H165)</f>
        <v>0</v>
      </c>
    </row>
  </sheetData>
  <mergeCells count="1">
    <mergeCell ref="A1:H1"/>
  </mergeCells>
  <phoneticPr fontId="2" type="noConversion"/>
  <pageMargins left="0.70866141732283472" right="0.11811023622047245" top="0.74803149606299213" bottom="0.74803149606299213" header="0.31496062992125984" footer="0.31496062992125984"/>
  <pageSetup paperSize="9" scale="93" orientation="portrait" r:id="rId1"/>
  <rowBreaks count="4" manualBreakCount="4">
    <brk id="28" max="7" man="1"/>
    <brk id="64" max="7" man="1"/>
    <brk id="87" max="7" man="1"/>
    <brk id="121" max="7" man="1"/>
  </row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99060</xdr:colOff>
                <xdr:row>0</xdr:row>
                <xdr:rowOff>76200</xdr:rowOff>
              </from>
              <to>
                <xdr:col>1</xdr:col>
                <xdr:colOff>358140</xdr:colOff>
                <xdr:row>0</xdr:row>
                <xdr:rowOff>876300</xdr:rowOff>
              </to>
            </anchor>
          </objectPr>
        </oleObject>
      </mc:Choice>
      <mc:Fallback>
        <oleObject progId="Word.Picture.8"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C6F89-7C94-4F75-A5F7-32A6835FAE71}">
  <dimension ref="A1:M35"/>
  <sheetViews>
    <sheetView view="pageBreakPreview" zoomScaleNormal="100" zoomScaleSheetLayoutView="100" workbookViewId="0">
      <selection activeCell="G26" sqref="E26:G38"/>
    </sheetView>
  </sheetViews>
  <sheetFormatPr defaultColWidth="8.88671875" defaultRowHeight="13.2" x14ac:dyDescent="0.25"/>
  <cols>
    <col min="1" max="1" width="8.77734375" style="116" customWidth="1"/>
    <col min="2" max="2" width="10.77734375" style="116" customWidth="1"/>
    <col min="3" max="3" width="41.77734375" style="116" customWidth="1"/>
    <col min="4" max="4" width="4.33203125" style="116" customWidth="1"/>
    <col min="5" max="6" width="7.77734375" style="116" customWidth="1"/>
    <col min="7" max="7" width="15.6640625" style="116" customWidth="1"/>
    <col min="8" max="8" width="17.77734375" style="116" customWidth="1"/>
    <col min="9" max="12" width="8.88671875" style="116"/>
    <col min="13" max="13" width="10.44140625" style="116" bestFit="1" customWidth="1"/>
    <col min="14" max="16384" width="8.88671875" style="116"/>
  </cols>
  <sheetData>
    <row r="1" spans="1:13" ht="76.2" customHeight="1" x14ac:dyDescent="0.25">
      <c r="A1" s="225" t="s">
        <v>274</v>
      </c>
      <c r="B1" s="226"/>
      <c r="C1" s="226"/>
      <c r="D1" s="226"/>
      <c r="E1" s="226"/>
      <c r="F1" s="226"/>
      <c r="G1" s="226"/>
      <c r="H1" s="227"/>
    </row>
    <row r="2" spans="1:13" ht="30" customHeight="1" x14ac:dyDescent="0.25">
      <c r="A2" s="154" t="s">
        <v>200</v>
      </c>
      <c r="B2" s="155" t="s">
        <v>201</v>
      </c>
      <c r="C2" s="156" t="s">
        <v>11</v>
      </c>
      <c r="D2" s="156" t="s">
        <v>8</v>
      </c>
      <c r="E2" s="156" t="s">
        <v>12</v>
      </c>
      <c r="F2" s="156" t="s">
        <v>13</v>
      </c>
      <c r="G2" s="157" t="s">
        <v>14</v>
      </c>
      <c r="H2" s="158" t="s">
        <v>15</v>
      </c>
    </row>
    <row r="3" spans="1:13" ht="29.25" customHeight="1" x14ac:dyDescent="0.25">
      <c r="A3" s="159"/>
      <c r="B3" s="108" t="s">
        <v>202</v>
      </c>
      <c r="C3" s="118" t="s">
        <v>203</v>
      </c>
      <c r="D3" s="118"/>
      <c r="E3" s="117"/>
      <c r="F3" s="119"/>
      <c r="G3" s="120"/>
      <c r="H3" s="160"/>
    </row>
    <row r="4" spans="1:13" s="124" customFormat="1" x14ac:dyDescent="0.25">
      <c r="A4" s="161"/>
      <c r="B4" s="108"/>
      <c r="C4" s="121"/>
      <c r="D4" s="108"/>
      <c r="E4" s="98"/>
      <c r="F4" s="122"/>
      <c r="G4" s="110"/>
      <c r="H4" s="111" t="str">
        <f t="shared" ref="H4:H6" si="0">IF(G4="","",F4*G4)</f>
        <v/>
      </c>
      <c r="I4" s="123"/>
      <c r="J4" s="123"/>
    </row>
    <row r="5" spans="1:13" s="128" customFormat="1" x14ac:dyDescent="0.25">
      <c r="A5" s="162" t="s">
        <v>113</v>
      </c>
      <c r="B5" s="108"/>
      <c r="C5" s="98" t="s">
        <v>204</v>
      </c>
      <c r="D5" s="98"/>
      <c r="E5" s="98"/>
      <c r="F5" s="122"/>
      <c r="G5" s="125"/>
      <c r="H5" s="126"/>
      <c r="I5" s="127"/>
      <c r="J5" s="127"/>
    </row>
    <row r="6" spans="1:13" s="124" customFormat="1" x14ac:dyDescent="0.25">
      <c r="A6" s="163"/>
      <c r="B6" s="99"/>
      <c r="C6" s="98"/>
      <c r="D6" s="98"/>
      <c r="E6" s="98"/>
      <c r="F6" s="141"/>
      <c r="G6" s="110"/>
      <c r="H6" s="111" t="str">
        <f t="shared" si="0"/>
        <v/>
      </c>
      <c r="I6" s="123"/>
      <c r="J6" s="123"/>
      <c r="K6" s="129"/>
    </row>
    <row r="7" spans="1:13" s="124" customFormat="1" ht="76.5" customHeight="1" x14ac:dyDescent="0.25">
      <c r="A7" s="133" t="s">
        <v>114</v>
      </c>
      <c r="B7" s="130" t="s">
        <v>115</v>
      </c>
      <c r="C7" s="130" t="s">
        <v>250</v>
      </c>
      <c r="D7" s="98" t="s">
        <v>190</v>
      </c>
      <c r="E7" s="99" t="s">
        <v>199</v>
      </c>
      <c r="F7" s="100">
        <v>20</v>
      </c>
      <c r="G7" s="110"/>
      <c r="H7" s="111">
        <f>F7*G7</f>
        <v>0</v>
      </c>
      <c r="I7" s="123"/>
      <c r="J7" s="123"/>
    </row>
    <row r="8" spans="1:13" s="124" customFormat="1" x14ac:dyDescent="0.25">
      <c r="A8" s="133"/>
      <c r="B8" s="131"/>
      <c r="C8" s="130"/>
      <c r="D8" s="98"/>
      <c r="E8" s="99"/>
      <c r="F8" s="100"/>
      <c r="G8" s="110"/>
      <c r="H8" s="142"/>
      <c r="I8" s="123"/>
      <c r="J8" s="123"/>
      <c r="K8" s="129"/>
    </row>
    <row r="9" spans="1:13" s="124" customFormat="1" ht="26.4" x14ac:dyDescent="0.25">
      <c r="A9" s="133" t="s">
        <v>123</v>
      </c>
      <c r="B9" s="130" t="s">
        <v>116</v>
      </c>
      <c r="C9" s="130" t="s">
        <v>255</v>
      </c>
      <c r="D9" s="98"/>
      <c r="E9" s="99"/>
      <c r="F9" s="100"/>
      <c r="G9" s="110"/>
      <c r="H9" s="111"/>
      <c r="I9" s="123"/>
      <c r="J9" s="123"/>
    </row>
    <row r="10" spans="1:13" s="124" customFormat="1" x14ac:dyDescent="0.25">
      <c r="A10" s="133"/>
      <c r="B10" s="131"/>
      <c r="C10" s="130"/>
      <c r="D10" s="98"/>
      <c r="E10" s="99"/>
      <c r="F10" s="100"/>
      <c r="G10" s="110"/>
      <c r="H10" s="111"/>
      <c r="I10" s="123"/>
      <c r="J10" s="123"/>
      <c r="M10" s="140"/>
    </row>
    <row r="11" spans="1:13" s="124" customFormat="1" x14ac:dyDescent="0.25">
      <c r="A11" s="133" t="s">
        <v>124</v>
      </c>
      <c r="B11" s="131"/>
      <c r="C11" s="130" t="s">
        <v>117</v>
      </c>
      <c r="D11" s="98" t="s">
        <v>191</v>
      </c>
      <c r="E11" s="99" t="s">
        <v>18</v>
      </c>
      <c r="F11" s="100">
        <v>25</v>
      </c>
      <c r="G11" s="110"/>
      <c r="H11" s="111">
        <f>F11*G11</f>
        <v>0</v>
      </c>
      <c r="I11" s="123"/>
      <c r="J11" s="123"/>
    </row>
    <row r="12" spans="1:13" s="124" customFormat="1" x14ac:dyDescent="0.25">
      <c r="A12" s="133"/>
      <c r="B12" s="131"/>
      <c r="C12" s="130"/>
      <c r="D12" s="98"/>
      <c r="E12" s="99"/>
      <c r="F12" s="100"/>
      <c r="G12" s="110"/>
      <c r="H12" s="111"/>
      <c r="I12" s="123"/>
      <c r="J12" s="123"/>
    </row>
    <row r="13" spans="1:13" s="124" customFormat="1" x14ac:dyDescent="0.25">
      <c r="A13" s="133" t="s">
        <v>125</v>
      </c>
      <c r="B13" s="131"/>
      <c r="C13" s="130" t="s">
        <v>118</v>
      </c>
      <c r="D13" s="98" t="s">
        <v>191</v>
      </c>
      <c r="E13" s="99" t="s">
        <v>18</v>
      </c>
      <c r="F13" s="100">
        <v>1</v>
      </c>
      <c r="G13" s="110"/>
      <c r="H13" s="111">
        <f>F13*G13</f>
        <v>0</v>
      </c>
      <c r="I13" s="123"/>
      <c r="J13" s="123"/>
    </row>
    <row r="14" spans="1:13" s="124" customFormat="1" x14ac:dyDescent="0.25">
      <c r="A14" s="164"/>
      <c r="B14" s="131"/>
      <c r="C14" s="130"/>
      <c r="D14" s="98"/>
      <c r="E14" s="99"/>
      <c r="F14" s="100"/>
      <c r="G14" s="110"/>
      <c r="H14" s="111"/>
      <c r="I14" s="123"/>
      <c r="J14" s="123"/>
    </row>
    <row r="15" spans="1:13" s="124" customFormat="1" ht="26.4" x14ac:dyDescent="0.25">
      <c r="A15" s="133" t="s">
        <v>126</v>
      </c>
      <c r="B15" s="130" t="s">
        <v>119</v>
      </c>
      <c r="C15" s="130" t="s">
        <v>256</v>
      </c>
      <c r="D15" s="98" t="s">
        <v>191</v>
      </c>
      <c r="E15" s="99" t="s">
        <v>120</v>
      </c>
      <c r="F15" s="100">
        <v>1.5</v>
      </c>
      <c r="G15" s="110"/>
      <c r="H15" s="111">
        <f>F15*G15</f>
        <v>0</v>
      </c>
      <c r="I15" s="123"/>
      <c r="J15" s="123"/>
    </row>
    <row r="16" spans="1:13" s="124" customFormat="1" x14ac:dyDescent="0.25">
      <c r="A16" s="133"/>
      <c r="B16" s="131"/>
      <c r="C16" s="130"/>
      <c r="D16" s="98"/>
      <c r="E16" s="99"/>
      <c r="F16" s="100"/>
      <c r="G16" s="110"/>
      <c r="H16" s="111"/>
      <c r="I16" s="123"/>
      <c r="J16" s="123"/>
    </row>
    <row r="17" spans="1:12" s="128" customFormat="1" ht="26.4" x14ac:dyDescent="0.25">
      <c r="A17" s="133" t="s">
        <v>127</v>
      </c>
      <c r="B17" s="130" t="s">
        <v>122</v>
      </c>
      <c r="C17" s="130" t="s">
        <v>121</v>
      </c>
      <c r="D17" s="98"/>
      <c r="E17" s="98" t="s">
        <v>205</v>
      </c>
      <c r="F17" s="100">
        <v>2000</v>
      </c>
      <c r="G17" s="110"/>
      <c r="H17" s="111">
        <f>F17*G17</f>
        <v>0</v>
      </c>
      <c r="I17" s="127"/>
      <c r="J17" s="127"/>
    </row>
    <row r="18" spans="1:12" s="128" customFormat="1" x14ac:dyDescent="0.25">
      <c r="A18" s="133"/>
      <c r="B18" s="130"/>
      <c r="C18" s="130"/>
      <c r="D18" s="98"/>
      <c r="E18" s="98"/>
      <c r="F18" s="100"/>
      <c r="G18" s="110"/>
      <c r="H18" s="111"/>
      <c r="I18" s="127"/>
      <c r="J18" s="127"/>
    </row>
    <row r="19" spans="1:12" s="128" customFormat="1" x14ac:dyDescent="0.25">
      <c r="A19" s="133"/>
      <c r="B19" s="130"/>
      <c r="C19" s="130"/>
      <c r="D19" s="98"/>
      <c r="E19" s="98"/>
      <c r="F19" s="100"/>
      <c r="G19" s="110"/>
      <c r="H19" s="111"/>
      <c r="I19" s="127"/>
      <c r="J19" s="127"/>
    </row>
    <row r="20" spans="1:12" s="128" customFormat="1" x14ac:dyDescent="0.25">
      <c r="A20" s="161"/>
      <c r="B20" s="132"/>
      <c r="C20" s="130"/>
      <c r="D20" s="98"/>
      <c r="E20" s="98"/>
      <c r="F20" s="122"/>
      <c r="G20" s="125"/>
      <c r="H20" s="126"/>
      <c r="I20" s="127"/>
      <c r="J20" s="127"/>
    </row>
    <row r="21" spans="1:12" s="124" customFormat="1" x14ac:dyDescent="0.25">
      <c r="A21" s="133"/>
      <c r="B21" s="98"/>
      <c r="C21" s="98"/>
      <c r="D21" s="99"/>
      <c r="E21" s="99"/>
      <c r="F21" s="134"/>
      <c r="G21" s="110"/>
      <c r="H21" s="111"/>
      <c r="I21" s="123"/>
      <c r="J21" s="123"/>
      <c r="K21" s="123"/>
      <c r="L21" s="123"/>
    </row>
    <row r="22" spans="1:12" s="124" customFormat="1" ht="15.6" x14ac:dyDescent="0.25">
      <c r="A22" s="164"/>
      <c r="B22" s="107"/>
      <c r="C22" s="108" t="s">
        <v>243</v>
      </c>
      <c r="D22" s="98"/>
      <c r="E22" s="109"/>
      <c r="F22" s="103"/>
      <c r="G22" s="110"/>
      <c r="H22" s="111"/>
      <c r="I22" s="123"/>
      <c r="J22" s="123"/>
    </row>
    <row r="23" spans="1:12" s="124" customFormat="1" ht="15.6" x14ac:dyDescent="0.25">
      <c r="A23" s="164"/>
      <c r="B23" s="107"/>
      <c r="C23" s="98"/>
      <c r="D23" s="98"/>
      <c r="E23" s="109"/>
      <c r="F23" s="103"/>
      <c r="G23" s="110"/>
      <c r="H23" s="111"/>
      <c r="I23" s="123"/>
      <c r="J23" s="123"/>
    </row>
    <row r="24" spans="1:12" s="124" customFormat="1" ht="18" customHeight="1" x14ac:dyDescent="0.25">
      <c r="A24" s="165" t="s">
        <v>195</v>
      </c>
      <c r="B24" s="98" t="s">
        <v>181</v>
      </c>
      <c r="C24" s="112" t="s">
        <v>251</v>
      </c>
      <c r="D24" s="113"/>
      <c r="E24" s="113"/>
      <c r="F24" s="103"/>
      <c r="G24" s="110"/>
      <c r="H24" s="111"/>
      <c r="I24" s="123"/>
      <c r="J24" s="123"/>
    </row>
    <row r="25" spans="1:12" s="124" customFormat="1" x14ac:dyDescent="0.25">
      <c r="A25" s="163"/>
      <c r="B25" s="98"/>
      <c r="C25" s="114"/>
      <c r="D25" s="113"/>
      <c r="E25" s="113"/>
      <c r="F25" s="113"/>
      <c r="G25" s="110"/>
      <c r="H25" s="111"/>
      <c r="I25" s="123"/>
      <c r="J25" s="123"/>
    </row>
    <row r="26" spans="1:12" s="124" customFormat="1" ht="26.4" x14ac:dyDescent="0.25">
      <c r="A26" s="165" t="s">
        <v>239</v>
      </c>
      <c r="B26" s="98"/>
      <c r="C26" s="112" t="s">
        <v>245</v>
      </c>
      <c r="D26" s="113" t="s">
        <v>191</v>
      </c>
      <c r="E26" s="113" t="s">
        <v>120</v>
      </c>
      <c r="F26" s="113">
        <v>2</v>
      </c>
      <c r="G26" s="110"/>
      <c r="H26" s="111">
        <f>F26*G26</f>
        <v>0</v>
      </c>
      <c r="I26" s="123"/>
      <c r="J26" s="123"/>
    </row>
    <row r="27" spans="1:12" s="124" customFormat="1" x14ac:dyDescent="0.25">
      <c r="A27" s="165"/>
      <c r="B27" s="98"/>
      <c r="C27" s="166"/>
      <c r="D27" s="113"/>
      <c r="E27" s="113"/>
      <c r="F27" s="113"/>
      <c r="G27" s="110"/>
      <c r="H27" s="111"/>
      <c r="I27" s="123"/>
      <c r="J27" s="123"/>
    </row>
    <row r="28" spans="1:12" s="124" customFormat="1" x14ac:dyDescent="0.25">
      <c r="A28" s="165"/>
      <c r="B28" s="98"/>
      <c r="C28" s="166" t="s">
        <v>246</v>
      </c>
      <c r="D28" s="113"/>
      <c r="E28" s="113"/>
      <c r="F28" s="113"/>
      <c r="G28" s="110"/>
      <c r="H28" s="111"/>
      <c r="I28" s="123"/>
      <c r="J28" s="123"/>
    </row>
    <row r="29" spans="1:12" s="124" customFormat="1" x14ac:dyDescent="0.25">
      <c r="A29" s="163"/>
      <c r="B29" s="98"/>
      <c r="C29" s="166"/>
      <c r="D29" s="113"/>
      <c r="E29" s="113"/>
      <c r="F29" s="113"/>
      <c r="G29" s="110"/>
      <c r="H29" s="111"/>
      <c r="I29" s="123"/>
      <c r="J29" s="123"/>
    </row>
    <row r="30" spans="1:12" s="124" customFormat="1" x14ac:dyDescent="0.25">
      <c r="A30" s="165" t="s">
        <v>240</v>
      </c>
      <c r="B30" s="98"/>
      <c r="C30" s="112" t="s">
        <v>244</v>
      </c>
      <c r="D30" s="113" t="s">
        <v>191</v>
      </c>
      <c r="E30" s="113" t="s">
        <v>151</v>
      </c>
      <c r="F30" s="113">
        <v>2</v>
      </c>
      <c r="G30" s="110"/>
      <c r="H30" s="111">
        <f>F30*G30</f>
        <v>0</v>
      </c>
      <c r="I30" s="123"/>
      <c r="J30" s="123"/>
    </row>
    <row r="31" spans="1:12" s="124" customFormat="1" x14ac:dyDescent="0.25">
      <c r="A31" s="165"/>
      <c r="B31" s="112"/>
      <c r="C31" s="113"/>
      <c r="D31" s="113"/>
      <c r="E31" s="113"/>
      <c r="F31" s="103"/>
      <c r="G31" s="110"/>
      <c r="H31" s="111"/>
      <c r="I31" s="123"/>
      <c r="J31" s="123"/>
    </row>
    <row r="32" spans="1:12" s="124" customFormat="1" x14ac:dyDescent="0.25">
      <c r="A32" s="165" t="s">
        <v>241</v>
      </c>
      <c r="B32" s="98" t="s">
        <v>179</v>
      </c>
      <c r="C32" s="112" t="s">
        <v>247</v>
      </c>
      <c r="D32" s="113"/>
      <c r="E32" s="113"/>
      <c r="F32" s="113"/>
      <c r="G32" s="115"/>
      <c r="H32" s="111"/>
      <c r="J32" s="123"/>
      <c r="K32" s="135"/>
    </row>
    <row r="33" spans="1:10" s="124" customFormat="1" x14ac:dyDescent="0.25">
      <c r="A33" s="163"/>
      <c r="B33" s="99"/>
      <c r="C33" s="112"/>
      <c r="D33" s="113"/>
      <c r="E33" s="113"/>
      <c r="F33" s="113"/>
      <c r="G33" s="115"/>
      <c r="H33" s="111"/>
      <c r="I33" s="123"/>
      <c r="J33" s="123"/>
    </row>
    <row r="34" spans="1:10" s="124" customFormat="1" x14ac:dyDescent="0.25">
      <c r="A34" s="164"/>
      <c r="B34" s="107"/>
      <c r="C34" s="112" t="s">
        <v>248</v>
      </c>
      <c r="D34" s="113" t="s">
        <v>191</v>
      </c>
      <c r="E34" s="113" t="s">
        <v>151</v>
      </c>
      <c r="F34" s="113">
        <v>2</v>
      </c>
      <c r="G34" s="115"/>
      <c r="H34" s="111">
        <f>F34*G34</f>
        <v>0</v>
      </c>
      <c r="I34" s="123"/>
      <c r="J34" s="123"/>
    </row>
    <row r="35" spans="1:10" ht="24.75" customHeight="1" x14ac:dyDescent="0.25">
      <c r="A35" s="136" t="s">
        <v>206</v>
      </c>
      <c r="B35" s="137"/>
      <c r="C35" s="137"/>
      <c r="D35" s="138"/>
      <c r="E35" s="138"/>
      <c r="F35" s="138"/>
      <c r="G35" s="138"/>
      <c r="H35" s="139">
        <f>SUM(H4:H34)</f>
        <v>0</v>
      </c>
    </row>
  </sheetData>
  <mergeCells count="1">
    <mergeCell ref="A1:H1"/>
  </mergeCells>
  <pageMargins left="0.70866141732283472" right="0.11811023622047245" top="0.74803149606299213" bottom="0.74803149606299213" header="0.31496062992125984" footer="0.31496062992125984"/>
  <pageSetup paperSize="9" scale="83" orientation="portrait" r:id="rId1"/>
  <drawing r:id="rId2"/>
  <legacyDrawing r:id="rId3"/>
  <oleObjects>
    <mc:AlternateContent xmlns:mc="http://schemas.openxmlformats.org/markup-compatibility/2006">
      <mc:Choice Requires="x14">
        <oleObject progId="Word.Picture.8" shapeId="9219" r:id="rId4">
          <objectPr defaultSize="0" autoPict="0" r:id="rId5">
            <anchor moveWithCells="1" sizeWithCells="1">
              <from>
                <xdr:col>0</xdr:col>
                <xdr:colOff>0</xdr:colOff>
                <xdr:row>0</xdr:row>
                <xdr:rowOff>114300</xdr:rowOff>
              </from>
              <to>
                <xdr:col>1</xdr:col>
                <xdr:colOff>259080</xdr:colOff>
                <xdr:row>0</xdr:row>
                <xdr:rowOff>914400</xdr:rowOff>
              </to>
            </anchor>
          </objectPr>
        </oleObject>
      </mc:Choice>
      <mc:Fallback>
        <oleObject progId="Word.Picture.8" shapeId="921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EF0E-266A-4AB5-8723-7A19B15B6A83}">
  <dimension ref="A1:L16"/>
  <sheetViews>
    <sheetView view="pageBreakPreview" topLeftCell="A9" zoomScale="130" zoomScaleNormal="100" zoomScaleSheetLayoutView="130" workbookViewId="0">
      <selection activeCell="G8" sqref="G8"/>
    </sheetView>
  </sheetViews>
  <sheetFormatPr defaultColWidth="8.88671875" defaultRowHeight="13.2" x14ac:dyDescent="0.25"/>
  <cols>
    <col min="1" max="1" width="8.77734375" style="1" customWidth="1"/>
    <col min="2" max="2" width="10.77734375" style="1" customWidth="1"/>
    <col min="3" max="3" width="38.21875" style="1" customWidth="1"/>
    <col min="4" max="4" width="4.33203125" style="1" customWidth="1"/>
    <col min="5" max="5" width="7.77734375" style="1" customWidth="1"/>
    <col min="6" max="6" width="8.77734375" style="1" customWidth="1"/>
    <col min="7" max="7" width="13.109375" style="1" customWidth="1"/>
    <col min="8" max="8" width="17" style="1" customWidth="1"/>
    <col min="9" max="16384" width="8.88671875" style="1"/>
  </cols>
  <sheetData>
    <row r="1" spans="1:12" ht="76.2" customHeight="1" x14ac:dyDescent="0.25">
      <c r="A1" s="228" t="s">
        <v>275</v>
      </c>
      <c r="B1" s="229"/>
      <c r="C1" s="229"/>
      <c r="D1" s="229"/>
      <c r="E1" s="229"/>
      <c r="F1" s="229"/>
      <c r="G1" s="229"/>
      <c r="H1" s="230"/>
    </row>
    <row r="2" spans="1:12" ht="30" customHeight="1" x14ac:dyDescent="0.25">
      <c r="A2" s="66" t="s">
        <v>9</v>
      </c>
      <c r="B2" s="66" t="s">
        <v>10</v>
      </c>
      <c r="C2" s="2" t="s">
        <v>11</v>
      </c>
      <c r="D2" s="2" t="s">
        <v>8</v>
      </c>
      <c r="E2" s="2" t="s">
        <v>12</v>
      </c>
      <c r="F2" s="2" t="s">
        <v>13</v>
      </c>
      <c r="G2" s="3" t="s">
        <v>14</v>
      </c>
      <c r="H2" s="4" t="s">
        <v>15</v>
      </c>
    </row>
    <row r="3" spans="1:12" ht="29.25" customHeight="1" x14ac:dyDescent="0.25">
      <c r="A3" s="49"/>
      <c r="B3" s="6" t="s">
        <v>137</v>
      </c>
      <c r="C3" s="63" t="s">
        <v>189</v>
      </c>
      <c r="D3" s="5"/>
      <c r="E3" s="5"/>
      <c r="F3" s="29"/>
      <c r="G3" s="86"/>
      <c r="H3" s="86"/>
    </row>
    <row r="4" spans="1:12" s="16" customFormat="1" ht="26.4" x14ac:dyDescent="0.25">
      <c r="A4" s="50" t="s">
        <v>129</v>
      </c>
      <c r="B4" s="6"/>
      <c r="C4" s="27" t="s">
        <v>138</v>
      </c>
      <c r="D4" s="27"/>
      <c r="E4" s="31"/>
      <c r="F4" s="32"/>
      <c r="G4" s="92"/>
      <c r="H4" s="87"/>
      <c r="I4" s="15"/>
      <c r="J4" s="15"/>
      <c r="K4" s="15"/>
      <c r="L4" s="15"/>
    </row>
    <row r="5" spans="1:12" s="19" customFormat="1" x14ac:dyDescent="0.25">
      <c r="A5" s="51"/>
      <c r="B5" s="13"/>
      <c r="C5" s="27"/>
      <c r="D5" s="27"/>
      <c r="E5" s="7"/>
      <c r="F5" s="30"/>
      <c r="G5" s="93"/>
      <c r="H5" s="88"/>
      <c r="I5" s="18"/>
      <c r="J5" s="18"/>
      <c r="K5" s="18"/>
      <c r="L5" s="18"/>
    </row>
    <row r="6" spans="1:12" s="16" customFormat="1" ht="26.4" x14ac:dyDescent="0.25">
      <c r="A6" s="52" t="s">
        <v>130</v>
      </c>
      <c r="B6" s="10" t="s">
        <v>128</v>
      </c>
      <c r="C6" s="10" t="s">
        <v>252</v>
      </c>
      <c r="D6" s="7"/>
      <c r="E6" s="7"/>
      <c r="F6" s="30"/>
      <c r="G6" s="92"/>
      <c r="H6" s="87"/>
      <c r="I6" s="15"/>
      <c r="J6" s="15"/>
      <c r="K6" s="15"/>
      <c r="L6" s="15"/>
    </row>
    <row r="7" spans="1:12" s="16" customFormat="1" x14ac:dyDescent="0.25">
      <c r="A7" s="53"/>
      <c r="B7" s="12"/>
      <c r="C7" s="10"/>
      <c r="D7" s="28"/>
      <c r="E7" s="7"/>
      <c r="F7" s="30"/>
      <c r="G7" s="92"/>
      <c r="H7" s="87"/>
      <c r="I7" s="15"/>
      <c r="J7" s="15"/>
      <c r="K7" s="15"/>
      <c r="L7" s="15"/>
    </row>
    <row r="8" spans="1:12" s="16" customFormat="1" ht="13.8" customHeight="1" x14ac:dyDescent="0.25">
      <c r="A8" s="54" t="s">
        <v>131</v>
      </c>
      <c r="B8" s="7"/>
      <c r="C8" s="10" t="s">
        <v>194</v>
      </c>
      <c r="D8" s="7"/>
      <c r="E8" s="11" t="s">
        <v>136</v>
      </c>
      <c r="F8" s="35">
        <v>500</v>
      </c>
      <c r="G8" s="92"/>
      <c r="H8" s="87">
        <f>F8*G8</f>
        <v>0</v>
      </c>
      <c r="I8" s="15"/>
      <c r="J8" s="15"/>
      <c r="K8" s="15"/>
      <c r="L8" s="15"/>
    </row>
    <row r="9" spans="1:12" s="16" customFormat="1" x14ac:dyDescent="0.25">
      <c r="A9" s="54"/>
      <c r="B9" s="7"/>
      <c r="C9" s="10"/>
      <c r="D9" s="7"/>
      <c r="E9" s="11"/>
      <c r="F9" s="35"/>
      <c r="G9" s="92"/>
      <c r="H9" s="87"/>
      <c r="I9" s="15"/>
      <c r="J9" s="15"/>
      <c r="K9" s="15"/>
      <c r="L9" s="15"/>
    </row>
    <row r="10" spans="1:12" s="16" customFormat="1" ht="15.6" x14ac:dyDescent="0.25">
      <c r="A10" s="54" t="s">
        <v>132</v>
      </c>
      <c r="B10" s="7"/>
      <c r="C10" s="10" t="s">
        <v>133</v>
      </c>
      <c r="D10" s="7"/>
      <c r="E10" s="11" t="s">
        <v>136</v>
      </c>
      <c r="F10" s="35">
        <f>1.05*13902*0</f>
        <v>0</v>
      </c>
      <c r="G10" s="92"/>
      <c r="H10" s="87"/>
      <c r="I10" s="15"/>
      <c r="J10" s="15"/>
      <c r="K10" s="15"/>
      <c r="L10" s="15"/>
    </row>
    <row r="11" spans="1:12" s="16" customFormat="1" x14ac:dyDescent="0.25">
      <c r="A11" s="54"/>
      <c r="B11" s="7"/>
      <c r="C11" s="10"/>
      <c r="D11" s="7"/>
      <c r="E11" s="11"/>
      <c r="F11" s="35"/>
      <c r="G11" s="92"/>
      <c r="H11" s="87"/>
      <c r="I11" s="15"/>
      <c r="J11" s="15"/>
      <c r="K11" s="15"/>
      <c r="L11" s="15"/>
    </row>
    <row r="12" spans="1:12" s="16" customFormat="1" ht="26.4" x14ac:dyDescent="0.25">
      <c r="A12" s="50" t="s">
        <v>134</v>
      </c>
      <c r="B12" s="64" t="s">
        <v>135</v>
      </c>
      <c r="C12" s="27" t="s">
        <v>139</v>
      </c>
      <c r="D12" s="27"/>
      <c r="E12" s="31"/>
      <c r="F12" s="65"/>
      <c r="G12" s="92"/>
      <c r="H12" s="87"/>
      <c r="I12" s="15"/>
      <c r="J12" s="15"/>
      <c r="K12" s="15"/>
      <c r="L12" s="15"/>
    </row>
    <row r="13" spans="1:12" s="16" customFormat="1" x14ac:dyDescent="0.25">
      <c r="A13" s="51"/>
      <c r="B13" s="13"/>
      <c r="C13" s="27"/>
      <c r="D13" s="27"/>
      <c r="E13" s="7"/>
      <c r="F13" s="34"/>
      <c r="G13" s="92"/>
      <c r="H13" s="87"/>
      <c r="I13" s="15"/>
      <c r="J13" s="15"/>
      <c r="K13" s="15"/>
      <c r="L13" s="15"/>
    </row>
    <row r="14" spans="1:12" s="16" customFormat="1" x14ac:dyDescent="0.25">
      <c r="A14" s="54" t="s">
        <v>141</v>
      </c>
      <c r="B14" s="28" t="s">
        <v>2</v>
      </c>
      <c r="C14" s="28" t="s">
        <v>140</v>
      </c>
      <c r="D14" s="7"/>
      <c r="E14" s="7"/>
      <c r="F14" s="34"/>
      <c r="G14" s="92"/>
      <c r="H14" s="87"/>
      <c r="I14" s="15"/>
      <c r="J14" s="15"/>
      <c r="K14" s="15"/>
      <c r="L14" s="15"/>
    </row>
    <row r="15" spans="1:12" s="16" customFormat="1" x14ac:dyDescent="0.25">
      <c r="A15" s="54"/>
      <c r="B15" s="11"/>
      <c r="C15" s="28"/>
      <c r="D15" s="7"/>
      <c r="E15" s="7"/>
      <c r="F15" s="34"/>
      <c r="G15" s="92"/>
      <c r="H15" s="87"/>
      <c r="I15" s="15"/>
      <c r="J15" s="15"/>
      <c r="K15" s="15"/>
      <c r="L15" s="15"/>
    </row>
    <row r="16" spans="1:12" s="57" customFormat="1" ht="35.549999999999997" customHeight="1" x14ac:dyDescent="0.25">
      <c r="A16" s="77" t="s">
        <v>21</v>
      </c>
      <c r="B16" s="70"/>
      <c r="C16" s="70"/>
      <c r="D16" s="70"/>
      <c r="E16" s="70"/>
      <c r="F16" s="70"/>
      <c r="G16" s="70"/>
      <c r="H16" s="89">
        <f>SUM(H4:H15)</f>
        <v>0</v>
      </c>
    </row>
  </sheetData>
  <mergeCells count="1">
    <mergeCell ref="A1:H1"/>
  </mergeCells>
  <pageMargins left="0.70866141732283472" right="0.11811023622047245"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F4756-286C-4BE6-AE62-7A8DDAF8AC42}">
  <dimension ref="A1:L57"/>
  <sheetViews>
    <sheetView view="pageBreakPreview" zoomScaleNormal="100" zoomScaleSheetLayoutView="100" workbookViewId="0">
      <selection activeCell="G48" sqref="G48"/>
    </sheetView>
  </sheetViews>
  <sheetFormatPr defaultColWidth="8.88671875" defaultRowHeight="13.2" x14ac:dyDescent="0.25"/>
  <cols>
    <col min="1" max="1" width="8.77734375" style="1" customWidth="1"/>
    <col min="2" max="2" width="10.77734375" style="1" customWidth="1"/>
    <col min="3" max="3" width="38.6640625" style="1" customWidth="1"/>
    <col min="4" max="4" width="4.33203125" style="1" customWidth="1"/>
    <col min="5" max="5" width="7.77734375" style="1" customWidth="1"/>
    <col min="6" max="6" width="13.109375" style="1" customWidth="1"/>
    <col min="7" max="7" width="15.21875" style="1" customWidth="1"/>
    <col min="8" max="8" width="16.88671875" style="1" customWidth="1"/>
    <col min="9" max="16384" width="8.88671875" style="1"/>
  </cols>
  <sheetData>
    <row r="1" spans="1:12" ht="76.2" customHeight="1" x14ac:dyDescent="0.25">
      <c r="A1" s="225" t="s">
        <v>276</v>
      </c>
      <c r="B1" s="226"/>
      <c r="C1" s="226"/>
      <c r="D1" s="226"/>
      <c r="E1" s="226"/>
      <c r="F1" s="226"/>
      <c r="G1" s="226"/>
      <c r="H1" s="227"/>
    </row>
    <row r="2" spans="1:12" ht="30" customHeight="1" x14ac:dyDescent="0.25">
      <c r="A2" s="143" t="s">
        <v>9</v>
      </c>
      <c r="B2" s="144" t="s">
        <v>10</v>
      </c>
      <c r="C2" s="145" t="s">
        <v>11</v>
      </c>
      <c r="D2" s="145" t="s">
        <v>8</v>
      </c>
      <c r="E2" s="145" t="s">
        <v>12</v>
      </c>
      <c r="F2" s="145" t="s">
        <v>13</v>
      </c>
      <c r="G2" s="146" t="s">
        <v>14</v>
      </c>
      <c r="H2" s="147" t="s">
        <v>15</v>
      </c>
    </row>
    <row r="3" spans="1:12" ht="29.25" customHeight="1" x14ac:dyDescent="0.25">
      <c r="A3" s="149"/>
      <c r="B3" s="27" t="s">
        <v>152</v>
      </c>
      <c r="C3" s="63" t="s">
        <v>182</v>
      </c>
      <c r="D3" s="42"/>
      <c r="E3" s="41"/>
      <c r="F3" s="26"/>
      <c r="G3" s="96"/>
      <c r="H3" s="150"/>
    </row>
    <row r="4" spans="1:12" s="16" customFormat="1" x14ac:dyDescent="0.25">
      <c r="A4" s="60" t="s">
        <v>169</v>
      </c>
      <c r="B4" s="27"/>
      <c r="C4" s="27" t="s">
        <v>153</v>
      </c>
      <c r="D4" s="7"/>
      <c r="E4" s="14"/>
      <c r="F4" s="55"/>
      <c r="G4" s="92"/>
      <c r="H4" s="87" t="str">
        <f t="shared" ref="H4:H5" si="0">IF(G4="","",F4*G4)</f>
        <v/>
      </c>
      <c r="I4" s="15"/>
      <c r="J4" s="15"/>
      <c r="K4" s="15"/>
      <c r="L4" s="15"/>
    </row>
    <row r="5" spans="1:12" s="19" customFormat="1" ht="26.4" x14ac:dyDescent="0.25">
      <c r="A5" s="61" t="s">
        <v>170</v>
      </c>
      <c r="B5" s="28" t="s">
        <v>154</v>
      </c>
      <c r="C5" s="27" t="s">
        <v>155</v>
      </c>
      <c r="D5" s="31"/>
      <c r="E5" s="14"/>
      <c r="F5" s="56"/>
      <c r="G5" s="93"/>
      <c r="H5" s="88" t="str">
        <f t="shared" si="0"/>
        <v/>
      </c>
      <c r="I5" s="18"/>
      <c r="J5" s="18"/>
      <c r="K5" s="18"/>
      <c r="L5" s="18"/>
    </row>
    <row r="6" spans="1:12" s="16" customFormat="1" x14ac:dyDescent="0.25">
      <c r="A6" s="48"/>
      <c r="B6" s="28"/>
      <c r="C6" s="45"/>
      <c r="D6" s="14"/>
      <c r="E6" s="14"/>
      <c r="F6" s="58"/>
      <c r="G6" s="92"/>
      <c r="H6" s="87"/>
      <c r="I6" s="15"/>
      <c r="J6" s="15"/>
      <c r="K6" s="15"/>
      <c r="L6" s="15"/>
    </row>
    <row r="7" spans="1:12" s="16" customFormat="1" x14ac:dyDescent="0.25">
      <c r="A7" s="48"/>
      <c r="B7" s="7"/>
      <c r="C7" s="45"/>
      <c r="D7" s="14"/>
      <c r="E7" s="14"/>
      <c r="F7" s="58"/>
      <c r="G7" s="92"/>
      <c r="H7" s="87"/>
      <c r="I7" s="15"/>
      <c r="J7" s="15"/>
      <c r="K7" s="15"/>
      <c r="L7" s="15"/>
    </row>
    <row r="8" spans="1:12" s="16" customFormat="1" ht="52.8" x14ac:dyDescent="0.25">
      <c r="A8" s="48" t="s">
        <v>188</v>
      </c>
      <c r="B8" s="7"/>
      <c r="C8" s="45" t="s">
        <v>261</v>
      </c>
      <c r="D8" s="14" t="s">
        <v>191</v>
      </c>
      <c r="E8" s="11" t="s">
        <v>180</v>
      </c>
      <c r="F8" s="58">
        <v>600</v>
      </c>
      <c r="G8" s="92"/>
      <c r="H8" s="87">
        <f t="shared" ref="H8" si="1">F8*G8</f>
        <v>0</v>
      </c>
      <c r="I8" s="15"/>
      <c r="J8" s="15"/>
      <c r="K8" s="15"/>
      <c r="L8" s="15"/>
    </row>
    <row r="9" spans="1:12" s="16" customFormat="1" x14ac:dyDescent="0.25">
      <c r="A9" s="48"/>
      <c r="B9" s="7"/>
      <c r="C9" s="45"/>
      <c r="D9" s="14"/>
      <c r="E9" s="14"/>
      <c r="F9" s="58"/>
      <c r="G9" s="92"/>
      <c r="H9" s="87"/>
      <c r="I9" s="15"/>
      <c r="J9" s="15"/>
      <c r="K9" s="15"/>
      <c r="L9" s="15"/>
    </row>
    <row r="10" spans="1:12" s="19" customFormat="1" ht="31.2" customHeight="1" x14ac:dyDescent="0.25">
      <c r="A10" s="48" t="s">
        <v>183</v>
      </c>
      <c r="B10" s="28"/>
      <c r="C10" s="46" t="s">
        <v>262</v>
      </c>
      <c r="D10" s="14"/>
      <c r="E10" s="14"/>
      <c r="F10" s="58"/>
      <c r="G10" s="93"/>
      <c r="H10" s="88"/>
      <c r="I10" s="18"/>
      <c r="J10" s="18"/>
      <c r="K10" s="18"/>
      <c r="L10" s="18"/>
    </row>
    <row r="11" spans="1:12" s="19" customFormat="1" x14ac:dyDescent="0.25">
      <c r="A11" s="151"/>
      <c r="B11" s="28"/>
      <c r="C11" s="46"/>
      <c r="D11" s="14"/>
      <c r="E11" s="14"/>
      <c r="F11" s="58"/>
      <c r="G11" s="93"/>
      <c r="H11" s="88"/>
      <c r="I11" s="18"/>
      <c r="J11" s="18"/>
      <c r="K11" s="18"/>
      <c r="L11" s="18"/>
    </row>
    <row r="12" spans="1:12" s="16" customFormat="1" ht="15.6" x14ac:dyDescent="0.25">
      <c r="A12" s="152" t="s">
        <v>186</v>
      </c>
      <c r="B12" s="28"/>
      <c r="C12" s="46" t="s">
        <v>156</v>
      </c>
      <c r="D12" s="76" t="s">
        <v>191</v>
      </c>
      <c r="E12" s="11" t="s">
        <v>180</v>
      </c>
      <c r="F12" s="58">
        <v>20</v>
      </c>
      <c r="G12" s="92"/>
      <c r="H12" s="87">
        <f>F12*G12</f>
        <v>0</v>
      </c>
      <c r="I12" s="15"/>
      <c r="J12" s="15"/>
      <c r="K12" s="15"/>
      <c r="L12" s="15"/>
    </row>
    <row r="13" spans="1:12" s="16" customFormat="1" x14ac:dyDescent="0.25">
      <c r="A13" s="152"/>
      <c r="B13" s="28"/>
      <c r="C13" s="46"/>
      <c r="D13" s="76"/>
      <c r="E13" s="76"/>
      <c r="F13" s="58"/>
      <c r="G13" s="92"/>
      <c r="H13" s="87"/>
      <c r="I13" s="15"/>
      <c r="J13" s="15"/>
      <c r="K13" s="15"/>
      <c r="L13" s="15"/>
    </row>
    <row r="14" spans="1:12" s="16" customFormat="1" ht="15.6" x14ac:dyDescent="0.25">
      <c r="A14" s="59" t="s">
        <v>187</v>
      </c>
      <c r="B14" s="28"/>
      <c r="C14" s="46" t="s">
        <v>157</v>
      </c>
      <c r="D14" s="76"/>
      <c r="E14" s="11" t="s">
        <v>180</v>
      </c>
      <c r="F14" s="58">
        <v>20</v>
      </c>
      <c r="G14" s="92"/>
      <c r="H14" s="87">
        <f t="shared" ref="H14" si="2">F14*G14</f>
        <v>0</v>
      </c>
      <c r="I14" s="15"/>
      <c r="J14" s="15"/>
      <c r="K14" s="15"/>
      <c r="L14" s="15"/>
    </row>
    <row r="15" spans="1:12" s="16" customFormat="1" x14ac:dyDescent="0.25">
      <c r="A15" s="43"/>
      <c r="B15" s="28"/>
      <c r="C15" s="46"/>
      <c r="D15" s="76"/>
      <c r="E15" s="76"/>
      <c r="F15" s="58"/>
      <c r="G15" s="92"/>
      <c r="H15" s="87"/>
      <c r="I15" s="15"/>
      <c r="J15" s="15"/>
      <c r="K15" s="15"/>
      <c r="L15" s="15"/>
    </row>
    <row r="16" spans="1:12" s="16" customFormat="1" ht="26.4" x14ac:dyDescent="0.25">
      <c r="A16" s="152"/>
      <c r="B16" s="28"/>
      <c r="C16" s="47" t="s">
        <v>263</v>
      </c>
      <c r="D16" s="7"/>
      <c r="E16" s="7"/>
      <c r="F16" s="58"/>
      <c r="G16" s="92"/>
      <c r="H16" s="87"/>
      <c r="I16" s="15"/>
      <c r="J16" s="15"/>
      <c r="K16" s="15"/>
      <c r="L16" s="15"/>
    </row>
    <row r="17" spans="1:12" s="16" customFormat="1" x14ac:dyDescent="0.25">
      <c r="A17" s="61"/>
      <c r="B17" s="28"/>
      <c r="C17" s="47"/>
      <c r="D17" s="7"/>
      <c r="E17" s="7"/>
      <c r="F17" s="58"/>
      <c r="G17" s="92"/>
      <c r="H17" s="87"/>
      <c r="I17" s="15"/>
      <c r="J17" s="15"/>
      <c r="K17" s="15"/>
      <c r="L17" s="15"/>
    </row>
    <row r="18" spans="1:12" s="16" customFormat="1" ht="78" customHeight="1" x14ac:dyDescent="0.25">
      <c r="A18" s="61" t="s">
        <v>184</v>
      </c>
      <c r="B18" s="7" t="s">
        <v>158</v>
      </c>
      <c r="C18" s="9" t="s">
        <v>260</v>
      </c>
      <c r="D18" s="7"/>
      <c r="E18" s="7"/>
      <c r="F18" s="14"/>
      <c r="G18" s="92"/>
      <c r="H18" s="87"/>
      <c r="I18" s="15"/>
      <c r="J18" s="15"/>
      <c r="K18" s="15"/>
      <c r="L18" s="15"/>
    </row>
    <row r="19" spans="1:12" s="16" customFormat="1" ht="16.8" customHeight="1" x14ac:dyDescent="0.25">
      <c r="A19" s="48"/>
      <c r="B19" s="7"/>
      <c r="C19" s="9"/>
      <c r="D19" s="7"/>
      <c r="E19" s="7"/>
      <c r="F19" s="14"/>
      <c r="G19" s="92"/>
      <c r="H19" s="87"/>
      <c r="I19" s="15"/>
      <c r="J19" s="15"/>
      <c r="K19" s="15"/>
      <c r="L19" s="15"/>
    </row>
    <row r="20" spans="1:12" s="16" customFormat="1" ht="15.6" x14ac:dyDescent="0.25">
      <c r="A20" s="48" t="s">
        <v>185</v>
      </c>
      <c r="B20" s="7"/>
      <c r="C20" s="7" t="s">
        <v>259</v>
      </c>
      <c r="D20" s="14"/>
      <c r="E20" s="11" t="s">
        <v>180</v>
      </c>
      <c r="F20" s="58">
        <v>950</v>
      </c>
      <c r="G20" s="92"/>
      <c r="H20" s="87">
        <f>F20*G20</f>
        <v>0</v>
      </c>
      <c r="I20" s="15"/>
      <c r="J20" s="15"/>
      <c r="K20" s="15"/>
      <c r="L20" s="15"/>
    </row>
    <row r="21" spans="1:12" s="16" customFormat="1" x14ac:dyDescent="0.25">
      <c r="A21" s="48"/>
      <c r="B21" s="7"/>
      <c r="C21" s="7"/>
      <c r="D21" s="14"/>
      <c r="E21" s="14"/>
      <c r="F21" s="58"/>
      <c r="G21" s="92"/>
      <c r="H21" s="87"/>
      <c r="I21" s="15"/>
      <c r="J21" s="15"/>
      <c r="K21" s="15"/>
      <c r="L21" s="15"/>
    </row>
    <row r="22" spans="1:12" s="16" customFormat="1" x14ac:dyDescent="0.25">
      <c r="A22" s="48"/>
      <c r="B22" s="7"/>
      <c r="C22" s="7"/>
      <c r="D22" s="14"/>
      <c r="E22" s="14"/>
      <c r="F22" s="14"/>
      <c r="G22" s="92"/>
      <c r="H22" s="87"/>
      <c r="I22" s="15"/>
      <c r="J22" s="15"/>
      <c r="K22" s="15"/>
      <c r="L22" s="15"/>
    </row>
    <row r="23" spans="1:12" s="16" customFormat="1" x14ac:dyDescent="0.25">
      <c r="A23" s="20"/>
      <c r="B23" s="21"/>
      <c r="C23" s="21"/>
      <c r="D23" s="73"/>
      <c r="E23" s="74"/>
      <c r="F23" s="55"/>
      <c r="G23" s="92"/>
      <c r="H23" s="87"/>
      <c r="I23" s="15"/>
      <c r="J23" s="15"/>
      <c r="K23" s="15"/>
      <c r="L23" s="15"/>
    </row>
    <row r="24" spans="1:12" s="57" customFormat="1" ht="24.75" customHeight="1" x14ac:dyDescent="0.25">
      <c r="A24" s="77" t="s">
        <v>21</v>
      </c>
      <c r="B24" s="70"/>
      <c r="C24" s="70"/>
      <c r="D24" s="70"/>
      <c r="E24" s="70"/>
      <c r="F24" s="70"/>
      <c r="G24" s="70"/>
      <c r="H24" s="89">
        <f>SUM(H5:H23)</f>
        <v>0</v>
      </c>
    </row>
    <row r="25" spans="1:12" ht="18.600000000000001" customHeight="1" x14ac:dyDescent="0.25">
      <c r="A25" s="22"/>
      <c r="B25" s="23"/>
      <c r="C25" s="24" t="s">
        <v>22</v>
      </c>
      <c r="D25" s="71"/>
      <c r="E25" s="71"/>
      <c r="F25" s="71"/>
      <c r="G25" s="72"/>
      <c r="H25" s="90">
        <f>H24</f>
        <v>0</v>
      </c>
    </row>
    <row r="26" spans="1:12" x14ac:dyDescent="0.25">
      <c r="A26" s="153"/>
      <c r="B26" s="8"/>
      <c r="C26" s="9"/>
      <c r="D26" s="7"/>
      <c r="E26" s="7"/>
      <c r="F26" s="7"/>
      <c r="G26" s="91"/>
      <c r="H26" s="148"/>
    </row>
    <row r="27" spans="1:12" s="19" customFormat="1" ht="26.4" x14ac:dyDescent="0.25">
      <c r="A27" s="60" t="s">
        <v>171</v>
      </c>
      <c r="B27" s="27"/>
      <c r="C27" s="27" t="s">
        <v>264</v>
      </c>
      <c r="D27" s="7"/>
      <c r="E27" s="7"/>
      <c r="F27" s="14"/>
      <c r="G27" s="93"/>
      <c r="H27" s="88"/>
      <c r="I27" s="18"/>
      <c r="J27" s="18"/>
      <c r="K27" s="18"/>
      <c r="L27" s="18"/>
    </row>
    <row r="28" spans="1:12" s="16" customFormat="1" x14ac:dyDescent="0.25">
      <c r="A28" s="43"/>
      <c r="B28" s="7"/>
      <c r="C28" s="7"/>
      <c r="D28" s="7"/>
      <c r="E28" s="7"/>
      <c r="F28" s="14"/>
      <c r="G28" s="92"/>
      <c r="H28" s="87"/>
      <c r="I28" s="15"/>
      <c r="J28" s="15"/>
      <c r="K28" s="15"/>
      <c r="L28" s="15"/>
    </row>
    <row r="29" spans="1:12" s="16" customFormat="1" ht="26.4" x14ac:dyDescent="0.25">
      <c r="A29" s="44"/>
      <c r="B29" s="27" t="s">
        <v>159</v>
      </c>
      <c r="C29" s="27" t="s">
        <v>160</v>
      </c>
      <c r="D29" s="7"/>
      <c r="E29" s="7"/>
      <c r="F29" s="14"/>
      <c r="G29" s="92"/>
      <c r="H29" s="87"/>
      <c r="I29" s="15"/>
      <c r="J29" s="15"/>
      <c r="K29" s="15"/>
      <c r="L29" s="15"/>
    </row>
    <row r="30" spans="1:12" s="16" customFormat="1" x14ac:dyDescent="0.25">
      <c r="A30" s="44"/>
      <c r="B30" s="27"/>
      <c r="C30" s="27"/>
      <c r="D30" s="7"/>
      <c r="E30" s="7"/>
      <c r="F30" s="14"/>
      <c r="G30" s="92"/>
      <c r="H30" s="87"/>
      <c r="I30" s="15"/>
      <c r="J30" s="15"/>
      <c r="K30" s="15"/>
      <c r="L30" s="15"/>
    </row>
    <row r="31" spans="1:12" s="16" customFormat="1" x14ac:dyDescent="0.25">
      <c r="A31" s="59" t="s">
        <v>172</v>
      </c>
      <c r="B31" s="7"/>
      <c r="C31" s="7" t="s">
        <v>161</v>
      </c>
      <c r="D31" s="7"/>
      <c r="E31" s="7"/>
      <c r="F31" s="14"/>
      <c r="G31" s="92"/>
      <c r="H31" s="87"/>
      <c r="I31" s="15"/>
      <c r="J31" s="15"/>
      <c r="K31" s="15"/>
      <c r="L31" s="15"/>
    </row>
    <row r="32" spans="1:12" s="16" customFormat="1" x14ac:dyDescent="0.25">
      <c r="A32" s="59"/>
      <c r="B32" s="7"/>
      <c r="C32" s="7"/>
      <c r="D32" s="7"/>
      <c r="E32" s="7"/>
      <c r="F32" s="14"/>
      <c r="G32" s="92"/>
      <c r="H32" s="87"/>
      <c r="I32" s="15"/>
      <c r="J32" s="15"/>
      <c r="K32" s="15"/>
      <c r="L32" s="15"/>
    </row>
    <row r="33" spans="1:12" s="16" customFormat="1" ht="40.200000000000003" customHeight="1" x14ac:dyDescent="0.25">
      <c r="A33" s="59" t="s">
        <v>177</v>
      </c>
      <c r="B33" s="28" t="s">
        <v>162</v>
      </c>
      <c r="C33" s="28" t="s">
        <v>163</v>
      </c>
      <c r="D33" s="14" t="s">
        <v>191</v>
      </c>
      <c r="E33" s="11" t="s">
        <v>180</v>
      </c>
      <c r="F33" s="58">
        <v>50</v>
      </c>
      <c r="G33" s="92"/>
      <c r="H33" s="87">
        <f>F33*G33</f>
        <v>0</v>
      </c>
      <c r="I33" s="15"/>
      <c r="J33" s="15"/>
      <c r="K33" s="15"/>
      <c r="L33" s="15"/>
    </row>
    <row r="34" spans="1:12" s="16" customFormat="1" x14ac:dyDescent="0.25">
      <c r="A34" s="60"/>
      <c r="B34" s="28"/>
      <c r="C34" s="28"/>
      <c r="D34" s="14"/>
      <c r="E34" s="14"/>
      <c r="F34" s="58"/>
      <c r="G34" s="92"/>
      <c r="H34" s="87"/>
      <c r="I34" s="15"/>
      <c r="J34" s="15"/>
      <c r="K34" s="15"/>
      <c r="L34" s="15"/>
    </row>
    <row r="35" spans="1:12" s="16" customFormat="1" ht="39.6" x14ac:dyDescent="0.25">
      <c r="A35" s="61" t="s">
        <v>178</v>
      </c>
      <c r="B35" s="7" t="s">
        <v>164</v>
      </c>
      <c r="C35" s="7" t="s">
        <v>258</v>
      </c>
      <c r="D35" s="14" t="s">
        <v>191</v>
      </c>
      <c r="E35" s="11" t="s">
        <v>180</v>
      </c>
      <c r="F35" s="58">
        <v>10</v>
      </c>
      <c r="G35" s="92"/>
      <c r="H35" s="87">
        <f>F35*G35</f>
        <v>0</v>
      </c>
      <c r="I35" s="15"/>
      <c r="J35" s="15"/>
      <c r="K35" s="15"/>
      <c r="L35" s="15"/>
    </row>
    <row r="36" spans="1:12" s="16" customFormat="1" x14ac:dyDescent="0.25">
      <c r="A36" s="61"/>
      <c r="B36" s="7"/>
      <c r="C36" s="7"/>
      <c r="D36" s="14"/>
      <c r="E36" s="14"/>
      <c r="F36" s="58"/>
      <c r="G36" s="92"/>
      <c r="H36" s="87"/>
      <c r="I36" s="15"/>
      <c r="J36" s="15"/>
      <c r="K36" s="15"/>
      <c r="L36" s="15"/>
    </row>
    <row r="37" spans="1:12" s="16" customFormat="1" x14ac:dyDescent="0.25">
      <c r="A37" s="61" t="s">
        <v>173</v>
      </c>
      <c r="B37" s="7"/>
      <c r="C37" s="7" t="s">
        <v>168</v>
      </c>
      <c r="D37" s="14"/>
      <c r="E37" s="14"/>
      <c r="F37" s="58"/>
      <c r="G37" s="92"/>
      <c r="H37" s="87"/>
      <c r="I37" s="15"/>
      <c r="J37" s="15"/>
      <c r="K37" s="15"/>
      <c r="L37" s="15"/>
    </row>
    <row r="38" spans="1:12" s="16" customFormat="1" x14ac:dyDescent="0.25">
      <c r="A38" s="62"/>
      <c r="B38" s="7"/>
      <c r="C38" s="7"/>
      <c r="D38" s="14"/>
      <c r="E38" s="14"/>
      <c r="F38" s="58"/>
      <c r="G38" s="92"/>
      <c r="H38" s="87"/>
      <c r="I38" s="15"/>
      <c r="J38" s="15"/>
      <c r="K38" s="15"/>
      <c r="L38" s="15"/>
    </row>
    <row r="39" spans="1:12" s="16" customFormat="1" x14ac:dyDescent="0.25">
      <c r="A39" s="48" t="s">
        <v>174</v>
      </c>
      <c r="B39" s="7" t="s">
        <v>112</v>
      </c>
      <c r="C39" s="7" t="s">
        <v>165</v>
      </c>
      <c r="D39" s="14"/>
      <c r="E39" s="14"/>
      <c r="F39" s="58"/>
      <c r="G39" s="92"/>
      <c r="H39" s="87"/>
      <c r="I39" s="15"/>
      <c r="J39" s="15"/>
      <c r="K39" s="15"/>
      <c r="L39" s="15"/>
    </row>
    <row r="40" spans="1:12" s="16" customFormat="1" x14ac:dyDescent="0.25">
      <c r="A40" s="48"/>
      <c r="B40" s="7"/>
      <c r="C40" s="7"/>
      <c r="D40" s="14"/>
      <c r="E40" s="14"/>
      <c r="F40" s="58"/>
      <c r="G40" s="92"/>
      <c r="H40" s="87"/>
      <c r="I40" s="15"/>
      <c r="J40" s="15"/>
      <c r="K40" s="15"/>
      <c r="L40" s="15"/>
    </row>
    <row r="41" spans="1:12" s="16" customFormat="1" x14ac:dyDescent="0.25">
      <c r="A41" s="43"/>
      <c r="B41" s="7"/>
      <c r="C41" s="7"/>
      <c r="D41" s="14"/>
      <c r="E41" s="14"/>
      <c r="F41" s="58"/>
      <c r="G41" s="92"/>
      <c r="H41" s="87"/>
      <c r="I41" s="15"/>
      <c r="J41" s="15"/>
      <c r="K41" s="15"/>
      <c r="L41" s="15"/>
    </row>
    <row r="42" spans="1:12" s="57" customFormat="1" ht="25.05" customHeight="1" x14ac:dyDescent="0.25">
      <c r="A42" s="77" t="s">
        <v>21</v>
      </c>
      <c r="B42" s="70"/>
      <c r="C42" s="70"/>
      <c r="D42" s="70"/>
      <c r="E42" s="70"/>
      <c r="F42" s="70"/>
      <c r="G42" s="70"/>
      <c r="H42" s="89">
        <f>SUM(H25:H41)</f>
        <v>0</v>
      </c>
    </row>
    <row r="43" spans="1:12" ht="16.8" customHeight="1" x14ac:dyDescent="0.25">
      <c r="A43" s="22"/>
      <c r="B43" s="23"/>
      <c r="C43" s="24" t="s">
        <v>22</v>
      </c>
      <c r="D43" s="71"/>
      <c r="E43" s="71"/>
      <c r="F43" s="71"/>
      <c r="G43" s="72"/>
      <c r="H43" s="90">
        <f>H42</f>
        <v>0</v>
      </c>
    </row>
    <row r="44" spans="1:12" s="16" customFormat="1" x14ac:dyDescent="0.25">
      <c r="A44" s="17"/>
      <c r="B44" s="17"/>
      <c r="C44" s="17"/>
      <c r="D44" s="69"/>
      <c r="E44" s="69"/>
      <c r="F44" s="55"/>
      <c r="G44" s="92"/>
      <c r="H44" s="87"/>
      <c r="I44" s="15"/>
      <c r="J44" s="15"/>
      <c r="K44" s="15"/>
      <c r="L44" s="15"/>
    </row>
    <row r="45" spans="1:12" s="16" customFormat="1" x14ac:dyDescent="0.25">
      <c r="A45" s="62"/>
      <c r="B45" s="7"/>
      <c r="C45" s="7"/>
      <c r="D45" s="14"/>
      <c r="E45" s="14"/>
      <c r="F45" s="58"/>
      <c r="G45" s="92"/>
      <c r="H45" s="87"/>
      <c r="I45" s="15"/>
      <c r="J45" s="15"/>
      <c r="K45" s="15"/>
      <c r="L45" s="15"/>
    </row>
    <row r="46" spans="1:12" s="16" customFormat="1" ht="26.4" x14ac:dyDescent="0.25">
      <c r="A46" s="60" t="s">
        <v>175</v>
      </c>
      <c r="B46" s="27" t="s">
        <v>167</v>
      </c>
      <c r="C46" s="27" t="s">
        <v>266</v>
      </c>
      <c r="D46" s="14"/>
      <c r="E46" s="14"/>
      <c r="F46" s="58"/>
      <c r="G46" s="92"/>
      <c r="H46" s="87"/>
      <c r="I46" s="15"/>
      <c r="J46" s="15"/>
      <c r="K46" s="15"/>
      <c r="L46" s="15"/>
    </row>
    <row r="47" spans="1:12" s="16" customFormat="1" x14ac:dyDescent="0.25">
      <c r="A47" s="60"/>
      <c r="B47" s="27"/>
      <c r="C47" s="27"/>
      <c r="D47" s="14"/>
      <c r="E47" s="14"/>
      <c r="F47" s="58"/>
      <c r="G47" s="92"/>
      <c r="H47" s="87"/>
      <c r="I47" s="15"/>
      <c r="J47" s="15"/>
      <c r="K47" s="15"/>
      <c r="L47" s="15"/>
    </row>
    <row r="48" spans="1:12" s="79" customFormat="1" ht="26.4" x14ac:dyDescent="0.25">
      <c r="A48" s="105" t="s">
        <v>176</v>
      </c>
      <c r="B48" s="98" t="s">
        <v>166</v>
      </c>
      <c r="C48" s="98" t="s">
        <v>265</v>
      </c>
      <c r="D48" s="99" t="s">
        <v>191</v>
      </c>
      <c r="E48" s="106" t="s">
        <v>199</v>
      </c>
      <c r="F48" s="104">
        <v>600</v>
      </c>
      <c r="G48" s="101"/>
      <c r="H48" s="102">
        <f>F48*G48</f>
        <v>0</v>
      </c>
      <c r="I48" s="78"/>
      <c r="J48" s="78"/>
      <c r="K48" s="78"/>
      <c r="L48" s="78"/>
    </row>
    <row r="49" spans="1:12" s="16" customFormat="1" x14ac:dyDescent="0.25">
      <c r="A49" s="20"/>
      <c r="B49" s="25"/>
      <c r="C49" s="25"/>
      <c r="D49" s="73"/>
      <c r="E49" s="74"/>
      <c r="F49" s="58"/>
      <c r="G49" s="92"/>
      <c r="H49" s="87"/>
      <c r="I49" s="15"/>
      <c r="J49" s="15"/>
      <c r="K49" s="15"/>
      <c r="L49" s="15"/>
    </row>
    <row r="50" spans="1:12" s="16" customFormat="1" x14ac:dyDescent="0.25">
      <c r="A50" s="20"/>
      <c r="B50" s="25"/>
      <c r="C50" s="25"/>
      <c r="D50" s="73"/>
      <c r="E50" s="74"/>
      <c r="F50" s="55"/>
      <c r="G50" s="92"/>
      <c r="H50" s="87"/>
      <c r="I50" s="15"/>
      <c r="J50" s="15"/>
      <c r="K50" s="15"/>
      <c r="L50" s="15"/>
    </row>
    <row r="51" spans="1:12" s="16" customFormat="1" x14ac:dyDescent="0.25">
      <c r="A51" s="20"/>
      <c r="B51" s="25"/>
      <c r="C51" s="25"/>
      <c r="D51" s="73"/>
      <c r="E51" s="74"/>
      <c r="F51" s="55"/>
      <c r="G51" s="92"/>
      <c r="H51" s="87"/>
      <c r="I51" s="15"/>
      <c r="J51" s="15"/>
      <c r="K51" s="15"/>
      <c r="L51" s="15"/>
    </row>
    <row r="52" spans="1:12" s="16" customFormat="1" x14ac:dyDescent="0.25">
      <c r="A52" s="20"/>
      <c r="B52" s="25"/>
      <c r="C52" s="25"/>
      <c r="D52" s="73"/>
      <c r="E52" s="74"/>
      <c r="F52" s="55"/>
      <c r="G52" s="92"/>
      <c r="H52" s="87"/>
      <c r="I52" s="15"/>
      <c r="J52" s="15"/>
      <c r="K52" s="15"/>
      <c r="L52" s="15"/>
    </row>
    <row r="53" spans="1:12" s="16" customFormat="1" x14ac:dyDescent="0.25">
      <c r="A53" s="20"/>
      <c r="B53" s="25"/>
      <c r="C53" s="25"/>
      <c r="D53" s="73"/>
      <c r="E53" s="74"/>
      <c r="F53" s="55"/>
      <c r="G53" s="92"/>
      <c r="H53" s="87"/>
      <c r="I53" s="15"/>
      <c r="J53" s="15"/>
      <c r="K53" s="15"/>
      <c r="L53" s="15"/>
    </row>
    <row r="54" spans="1:12" s="16" customFormat="1" x14ac:dyDescent="0.25">
      <c r="A54" s="20"/>
      <c r="B54" s="25"/>
      <c r="C54" s="25"/>
      <c r="D54" s="73"/>
      <c r="E54" s="74"/>
      <c r="F54" s="55"/>
      <c r="G54" s="92"/>
      <c r="H54" s="87"/>
      <c r="I54" s="15"/>
      <c r="J54" s="15"/>
      <c r="K54" s="15"/>
      <c r="L54" s="15"/>
    </row>
    <row r="55" spans="1:12" s="16" customFormat="1" x14ac:dyDescent="0.25">
      <c r="A55" s="20"/>
      <c r="B55" s="33"/>
      <c r="C55" s="25"/>
      <c r="D55" s="73"/>
      <c r="E55" s="74"/>
      <c r="F55" s="55"/>
      <c r="G55" s="92"/>
      <c r="H55" s="87"/>
      <c r="I55" s="15"/>
      <c r="J55" s="15"/>
      <c r="K55" s="15"/>
      <c r="L55" s="15"/>
    </row>
    <row r="56" spans="1:12" s="16" customFormat="1" x14ac:dyDescent="0.25">
      <c r="A56" s="20"/>
      <c r="B56" s="33"/>
      <c r="C56" s="33"/>
      <c r="D56" s="73"/>
      <c r="E56" s="75"/>
      <c r="F56" s="55"/>
      <c r="G56" s="94"/>
      <c r="H56" s="87"/>
      <c r="I56" s="15"/>
      <c r="J56" s="15"/>
      <c r="K56" s="15"/>
      <c r="L56" s="15"/>
    </row>
    <row r="57" spans="1:12" s="57" customFormat="1" ht="25.05" customHeight="1" x14ac:dyDescent="0.25">
      <c r="A57" s="68" t="s">
        <v>111</v>
      </c>
      <c r="B57" s="67"/>
      <c r="C57" s="67"/>
      <c r="D57" s="67"/>
      <c r="E57" s="67"/>
      <c r="F57" s="67"/>
      <c r="G57" s="67"/>
      <c r="H57" s="95">
        <f>SUM(H43:H56)</f>
        <v>0</v>
      </c>
    </row>
  </sheetData>
  <mergeCells count="1">
    <mergeCell ref="A1:H1"/>
  </mergeCells>
  <pageMargins left="0.70866141732283472" right="0.11811023622047245" top="0.74803149606299213" bottom="0.74803149606299213" header="0.31496062992125984" footer="0.31496062992125984"/>
  <pageSetup paperSize="9" scale="90" orientation="portrait" r:id="rId1"/>
  <rowBreaks count="2" manualBreakCount="2">
    <brk id="24" max="7" man="1"/>
    <brk id="42" max="7" man="1"/>
  </rowBreaks>
  <drawing r:id="rId2"/>
  <legacyDrawing r:id="rId3"/>
  <oleObjects>
    <mc:AlternateContent xmlns:mc="http://schemas.openxmlformats.org/markup-compatibility/2006">
      <mc:Choice Requires="x14">
        <oleObject progId="Word.Picture.8" shapeId="11265" r:id="rId4">
          <objectPr defaultSize="0" autoPict="0" r:id="rId5">
            <anchor moveWithCells="1" sizeWithCells="1">
              <from>
                <xdr:col>0</xdr:col>
                <xdr:colOff>99060</xdr:colOff>
                <xdr:row>0</xdr:row>
                <xdr:rowOff>76200</xdr:rowOff>
              </from>
              <to>
                <xdr:col>1</xdr:col>
                <xdr:colOff>358140</xdr:colOff>
                <xdr:row>0</xdr:row>
                <xdr:rowOff>876300</xdr:rowOff>
              </to>
            </anchor>
          </objectPr>
        </oleObject>
      </mc:Choice>
      <mc:Fallback>
        <oleObject progId="Word.Picture.8" shapeId="11265"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73DCA-34DE-4F36-8B7B-D06C2B7054F0}">
  <dimension ref="A1:G32"/>
  <sheetViews>
    <sheetView view="pageBreakPreview" topLeftCell="A2" zoomScaleNormal="100" zoomScaleSheetLayoutView="100" workbookViewId="0">
      <selection activeCell="B9" sqref="B9:C9"/>
    </sheetView>
  </sheetViews>
  <sheetFormatPr defaultColWidth="8.88671875" defaultRowHeight="13.2" x14ac:dyDescent="0.25"/>
  <cols>
    <col min="1" max="1" width="10" style="1" customWidth="1"/>
    <col min="2" max="2" width="33.33203125" style="1" customWidth="1"/>
    <col min="3" max="3" width="32.44140625" style="1" customWidth="1"/>
    <col min="4" max="4" width="21.77734375" style="1" customWidth="1"/>
    <col min="5" max="5" width="22.21875" style="1" customWidth="1"/>
    <col min="6" max="6" width="14.109375" style="1" bestFit="1" customWidth="1"/>
    <col min="7" max="16384" width="8.88671875" style="1"/>
  </cols>
  <sheetData>
    <row r="1" spans="1:7" ht="87.45" customHeight="1" x14ac:dyDescent="0.25">
      <c r="A1" s="241" t="s">
        <v>277</v>
      </c>
      <c r="B1" s="242"/>
      <c r="C1" s="242"/>
      <c r="D1" s="243"/>
    </row>
    <row r="2" spans="1:7" ht="25.5" customHeight="1" x14ac:dyDescent="0.25">
      <c r="A2" s="244" t="s">
        <v>142</v>
      </c>
      <c r="B2" s="246" t="s">
        <v>143</v>
      </c>
      <c r="C2" s="247"/>
      <c r="D2" s="38" t="s">
        <v>144</v>
      </c>
    </row>
    <row r="3" spans="1:7" ht="18.899999999999999" customHeight="1" x14ac:dyDescent="0.25">
      <c r="A3" s="245"/>
      <c r="B3" s="248"/>
      <c r="C3" s="249"/>
      <c r="D3" s="38" t="s">
        <v>145</v>
      </c>
      <c r="F3" s="36"/>
      <c r="G3" s="36"/>
    </row>
    <row r="4" spans="1:7" ht="21" customHeight="1" x14ac:dyDescent="0.25">
      <c r="A4" s="39">
        <v>1</v>
      </c>
      <c r="B4" s="231" t="s">
        <v>147</v>
      </c>
      <c r="C4" s="232"/>
      <c r="D4" s="80">
        <f>PnGs!H168</f>
        <v>0</v>
      </c>
      <c r="F4" s="36"/>
      <c r="G4" s="36"/>
    </row>
    <row r="5" spans="1:7" ht="20.25" customHeight="1" x14ac:dyDescent="0.25">
      <c r="A5" s="39">
        <v>2</v>
      </c>
      <c r="B5" s="239" t="s">
        <v>192</v>
      </c>
      <c r="C5" s="232"/>
      <c r="D5" s="81">
        <f>'Site Clearance'!H35</f>
        <v>0</v>
      </c>
      <c r="F5" s="36"/>
      <c r="G5" s="36"/>
    </row>
    <row r="6" spans="1:7" ht="17.7" customHeight="1" x14ac:dyDescent="0.25">
      <c r="A6" s="39">
        <v>3</v>
      </c>
      <c r="B6" s="239" t="s">
        <v>193</v>
      </c>
      <c r="C6" s="232"/>
      <c r="D6" s="82">
        <f>EARTHWORKS!H16</f>
        <v>0</v>
      </c>
      <c r="F6" s="36"/>
      <c r="G6" s="36"/>
    </row>
    <row r="7" spans="1:7" ht="17.7" customHeight="1" x14ac:dyDescent="0.25">
      <c r="A7" s="39">
        <v>4</v>
      </c>
      <c r="B7" s="239" t="s">
        <v>4</v>
      </c>
      <c r="C7" s="232"/>
      <c r="D7" s="80">
        <f>'Stormwater Drainage'!H57</f>
        <v>0</v>
      </c>
      <c r="F7" s="36"/>
      <c r="G7" s="36"/>
    </row>
    <row r="8" spans="1:7" ht="19.2" customHeight="1" x14ac:dyDescent="0.25">
      <c r="A8" s="37"/>
      <c r="B8" s="231" t="s">
        <v>148</v>
      </c>
      <c r="C8" s="232"/>
      <c r="D8" s="84">
        <f>SUM(D4:D7)</f>
        <v>0</v>
      </c>
      <c r="E8" s="97"/>
      <c r="F8" s="36"/>
      <c r="G8" s="36"/>
    </row>
    <row r="9" spans="1:7" ht="19.2" customHeight="1" x14ac:dyDescent="0.25">
      <c r="A9" s="37"/>
      <c r="B9" s="237"/>
      <c r="C9" s="238"/>
      <c r="D9" s="84"/>
      <c r="F9" s="167"/>
      <c r="G9" s="36"/>
    </row>
    <row r="10" spans="1:7" ht="28.8" customHeight="1" x14ac:dyDescent="0.25">
      <c r="A10" s="37" t="s">
        <v>146</v>
      </c>
      <c r="B10" s="239" t="s">
        <v>242</v>
      </c>
      <c r="C10" s="232"/>
      <c r="D10" s="80">
        <f>D8*5%</f>
        <v>0</v>
      </c>
      <c r="F10" s="36"/>
      <c r="G10" s="36"/>
    </row>
    <row r="11" spans="1:7" ht="19.2" customHeight="1" x14ac:dyDescent="0.25">
      <c r="A11" s="37"/>
      <c r="B11" s="235" t="s">
        <v>196</v>
      </c>
      <c r="C11" s="236"/>
      <c r="D11" s="84">
        <f>D10+D8</f>
        <v>0</v>
      </c>
      <c r="E11" s="97"/>
      <c r="F11" s="36"/>
      <c r="G11" s="36"/>
    </row>
    <row r="12" spans="1:7" ht="18.899999999999999" hidden="1" customHeight="1" x14ac:dyDescent="0.25">
      <c r="A12" s="37"/>
      <c r="B12" s="237"/>
      <c r="C12" s="238"/>
      <c r="D12" s="37"/>
      <c r="F12" s="36"/>
      <c r="G12" s="36"/>
    </row>
    <row r="13" spans="1:7" ht="21.6" hidden="1" customHeight="1" x14ac:dyDescent="0.25">
      <c r="A13" s="40" t="s">
        <v>146</v>
      </c>
      <c r="B13" s="239" t="s">
        <v>207</v>
      </c>
      <c r="C13" s="240"/>
      <c r="D13" s="83"/>
      <c r="F13" s="36"/>
      <c r="G13" s="36"/>
    </row>
    <row r="14" spans="1:7" ht="19.8" hidden="1" customHeight="1" x14ac:dyDescent="0.25">
      <c r="A14" s="40"/>
      <c r="B14" s="235" t="s">
        <v>197</v>
      </c>
      <c r="C14" s="236"/>
      <c r="D14" s="85"/>
      <c r="F14" s="36"/>
      <c r="G14" s="36"/>
    </row>
    <row r="15" spans="1:7" ht="19.8" customHeight="1" x14ac:dyDescent="0.25">
      <c r="A15" s="40"/>
      <c r="B15" s="231"/>
      <c r="C15" s="232"/>
      <c r="D15" s="83"/>
      <c r="F15" s="36"/>
      <c r="G15" s="36"/>
    </row>
    <row r="16" spans="1:7" ht="21.6" customHeight="1" x14ac:dyDescent="0.25">
      <c r="A16" s="40" t="s">
        <v>146</v>
      </c>
      <c r="B16" s="231" t="s">
        <v>249</v>
      </c>
      <c r="C16" s="232"/>
      <c r="D16" s="83">
        <f>D11*15%</f>
        <v>0</v>
      </c>
      <c r="F16" s="167"/>
      <c r="G16" s="36"/>
    </row>
    <row r="17" spans="1:7" ht="26.4" customHeight="1" x14ac:dyDescent="0.25">
      <c r="A17" s="37"/>
      <c r="B17" s="231" t="s">
        <v>149</v>
      </c>
      <c r="C17" s="232"/>
      <c r="D17" s="84">
        <f>D16+D11</f>
        <v>0</v>
      </c>
      <c r="F17" s="36"/>
      <c r="G17" s="36"/>
    </row>
    <row r="18" spans="1:7" ht="123.9" customHeight="1" x14ac:dyDescent="0.25">
      <c r="A18" s="231" t="s">
        <v>150</v>
      </c>
      <c r="B18" s="233"/>
      <c r="C18" s="233"/>
      <c r="D18" s="232"/>
      <c r="F18" s="36"/>
      <c r="G18" s="36"/>
    </row>
    <row r="19" spans="1:7" ht="12" customHeight="1" x14ac:dyDescent="0.25">
      <c r="A19" s="234"/>
      <c r="B19" s="234"/>
      <c r="C19" s="234"/>
      <c r="D19" s="234"/>
      <c r="E19" s="234"/>
      <c r="F19" s="36"/>
      <c r="G19" s="36"/>
    </row>
    <row r="20" spans="1:7" x14ac:dyDescent="0.25">
      <c r="F20" s="36"/>
      <c r="G20" s="36"/>
    </row>
    <row r="21" spans="1:7" x14ac:dyDescent="0.25">
      <c r="D21" s="97"/>
      <c r="F21" s="36"/>
      <c r="G21" s="36"/>
    </row>
    <row r="22" spans="1:7" x14ac:dyDescent="0.25">
      <c r="F22" s="36"/>
      <c r="G22" s="36"/>
    </row>
    <row r="23" spans="1:7" x14ac:dyDescent="0.25">
      <c r="D23" s="97"/>
      <c r="F23" s="36"/>
      <c r="G23" s="36"/>
    </row>
    <row r="24" spans="1:7" x14ac:dyDescent="0.25">
      <c r="F24" s="36"/>
      <c r="G24" s="36"/>
    </row>
    <row r="25" spans="1:7" x14ac:dyDescent="0.25">
      <c r="D25" s="97"/>
      <c r="F25" s="36"/>
      <c r="G25" s="36"/>
    </row>
    <row r="26" spans="1:7" x14ac:dyDescent="0.25">
      <c r="F26" s="36"/>
      <c r="G26" s="36"/>
    </row>
    <row r="27" spans="1:7" x14ac:dyDescent="0.25">
      <c r="F27" s="36"/>
      <c r="G27" s="36"/>
    </row>
    <row r="28" spans="1:7" x14ac:dyDescent="0.25">
      <c r="F28" s="36"/>
      <c r="G28" s="36"/>
    </row>
    <row r="29" spans="1:7" x14ac:dyDescent="0.25">
      <c r="F29" s="36"/>
      <c r="G29" s="36"/>
    </row>
    <row r="30" spans="1:7" x14ac:dyDescent="0.25">
      <c r="F30" s="36"/>
      <c r="G30" s="36"/>
    </row>
    <row r="31" spans="1:7" x14ac:dyDescent="0.25">
      <c r="F31" s="36"/>
      <c r="G31" s="36"/>
    </row>
    <row r="32" spans="1:7" x14ac:dyDescent="0.25">
      <c r="F32" s="36"/>
      <c r="G32" s="36"/>
    </row>
  </sheetData>
  <mergeCells count="19">
    <mergeCell ref="B10:C10"/>
    <mergeCell ref="A1:D1"/>
    <mergeCell ref="A2:A3"/>
    <mergeCell ref="B2:C3"/>
    <mergeCell ref="B4:C4"/>
    <mergeCell ref="B5:C5"/>
    <mergeCell ref="B6:C6"/>
    <mergeCell ref="B7:C7"/>
    <mergeCell ref="B8:C8"/>
    <mergeCell ref="B9:C9"/>
    <mergeCell ref="B17:C17"/>
    <mergeCell ref="A18:D18"/>
    <mergeCell ref="A19:E19"/>
    <mergeCell ref="B11:C11"/>
    <mergeCell ref="B12:C12"/>
    <mergeCell ref="B13:C13"/>
    <mergeCell ref="B14:C14"/>
    <mergeCell ref="B15:C15"/>
    <mergeCell ref="B16: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ize xmlns="a6fe4226-d6be-43aa-bf20-64deadaad8d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F6ACC30CEBC54183C766EF1978ED84" ma:contentTypeVersion="14" ma:contentTypeDescription="Create a new document." ma:contentTypeScope="" ma:versionID="e9144d2f1e9fb176961bbdcbff079960">
  <xsd:schema xmlns:xsd="http://www.w3.org/2001/XMLSchema" xmlns:xs="http://www.w3.org/2001/XMLSchema" xmlns:p="http://schemas.microsoft.com/office/2006/metadata/properties" xmlns:ns2="a6fe4226-d6be-43aa-bf20-64deadaad8de" xmlns:ns3="94f10de6-3ecd-4694-b5e6-678954400fde" targetNamespace="http://schemas.microsoft.com/office/2006/metadata/properties" ma:root="true" ma:fieldsID="e8c33e03f169d0f6448dff2fd9bde488" ns2:_="" ns3:_="">
    <xsd:import namespace="a6fe4226-d6be-43aa-bf20-64deadaad8de"/>
    <xsd:import namespace="94f10de6-3ecd-4694-b5e6-678954400f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Siz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e4226-d6be-43aa-bf20-64deadaa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Size" ma:index="20" nillable="true" ma:displayName="Size" ma:internalName="Size">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f10de6-3ecd-4694-b5e6-678954400fd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52AA7-EC60-4F94-B685-AB4F39379103}">
  <ds:schemaRefs>
    <ds:schemaRef ds:uri="94f10de6-3ecd-4694-b5e6-678954400fd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a6fe4226-d6be-43aa-bf20-64deadaad8de"/>
    <ds:schemaRef ds:uri="http://www.w3.org/XML/1998/namespace"/>
    <ds:schemaRef ds:uri="http://purl.org/dc/terms/"/>
  </ds:schemaRefs>
</ds:datastoreItem>
</file>

<file path=customXml/itemProps2.xml><?xml version="1.0" encoding="utf-8"?>
<ds:datastoreItem xmlns:ds="http://schemas.openxmlformats.org/officeDocument/2006/customXml" ds:itemID="{B9A3D3AB-40D7-4BDC-BAA0-CC91642B48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e4226-d6be-43aa-bf20-64deadaad8de"/>
    <ds:schemaRef ds:uri="94f10de6-3ecd-4694-b5e6-678954400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114865-9FA3-4289-9472-8D311D447C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PnGs</vt:lpstr>
      <vt:lpstr>Site Clearance</vt:lpstr>
      <vt:lpstr>EARTHWORKS</vt:lpstr>
      <vt:lpstr>Stormwater Drainage</vt:lpstr>
      <vt:lpstr>PHASE 2_SUMMARY</vt:lpstr>
      <vt:lpstr>EARTHWORKS!Print_Area</vt:lpstr>
      <vt:lpstr>'PHASE 2_SUMMARY'!Print_Area</vt:lpstr>
      <vt:lpstr>PnGs!Print_Area</vt:lpstr>
      <vt:lpstr>'Site Clearance'!Print_Area</vt:lpstr>
      <vt:lpstr>'Stormwater Drainage'!Print_Area</vt:lpstr>
      <vt:lpstr>EARTHWORKS!Print_Titles</vt:lpstr>
      <vt:lpstr>PnGs!Print_Titles</vt:lpstr>
      <vt:lpstr>'Site Clearance'!Print_Titles</vt:lpstr>
      <vt:lpstr>'Stormwater Drainage'!Print_Titles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17101-61-BOQ-001-Uitkyk Rev 0 Draft 1 (priced)</dc:title>
  <dc:creator>Brian Malemona</dc:creator>
  <cp:lastModifiedBy>Bridget Modiba</cp:lastModifiedBy>
  <cp:lastPrinted>2021-11-26T12:32:12Z</cp:lastPrinted>
  <dcterms:created xsi:type="dcterms:W3CDTF">2021-02-22T20:15:34Z</dcterms:created>
  <dcterms:modified xsi:type="dcterms:W3CDTF">2025-02-24T12:48:42Z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0x010100FAF6ACC30CEBC54183C766EF1978ED84</vt:lpwstr>
  </property>
</Properties>
</file>